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fileSharing readOnlyRecommended="1" userName="Sergio Luis Cardoso" algorithmName="SHA-512" hashValue="3OR8972OWbGyCAsVk/R7rHwKI2CNmOpz3APtxu2L5InXl3coGtSactQQwx82e70JipNDRM1BXjfrdbk+GULgIA==" saltValue="ahwsPYq4WjsjdEPZQP9n+A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doso/Downloads/"/>
    </mc:Choice>
  </mc:AlternateContent>
  <xr:revisionPtr revIDLastSave="0" documentId="8_{4D83B288-7F66-C342-9868-12C87BAA2EB3}" xr6:coauthVersionLast="47" xr6:coauthVersionMax="47" xr10:uidLastSave="{00000000-0000-0000-0000-000000000000}"/>
  <bookViews>
    <workbookView xWindow="0" yWindow="580" windowWidth="26240" windowHeight="16380" xr2:uid="{2D9BC588-95BC-9244-B7DC-6A77008E2382}"/>
  </bookViews>
  <sheets>
    <sheet name="Doutorado" sheetId="1" r:id="rId1"/>
  </sheets>
  <definedNames>
    <definedName name="_xlnm.Print_Area" localSheetId="0">Doutorado!$A$1:$P$491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1" i="1" l="1"/>
  <c r="D490" i="1"/>
  <c r="D489" i="1"/>
  <c r="C487" i="1"/>
  <c r="C486" i="1"/>
  <c r="C484" i="1"/>
  <c r="C475" i="1"/>
  <c r="C482" i="1" s="1"/>
  <c r="P462" i="1"/>
  <c r="N462" i="1"/>
  <c r="L462" i="1"/>
  <c r="J462" i="1"/>
  <c r="H462" i="1"/>
  <c r="F462" i="1"/>
  <c r="C460" i="1"/>
  <c r="C458" i="1"/>
  <c r="P457" i="1"/>
  <c r="J457" i="1"/>
  <c r="F457" i="1"/>
  <c r="D457" i="1"/>
  <c r="P456" i="1"/>
  <c r="J456" i="1"/>
  <c r="F456" i="1"/>
  <c r="J455" i="1"/>
  <c r="C455" i="1"/>
  <c r="D456" i="1" s="1"/>
  <c r="P452" i="1"/>
  <c r="N452" i="1"/>
  <c r="L452" i="1"/>
  <c r="J452" i="1"/>
  <c r="H452" i="1"/>
  <c r="F452" i="1"/>
  <c r="P451" i="1"/>
  <c r="N451" i="1"/>
  <c r="L451" i="1"/>
  <c r="J451" i="1"/>
  <c r="H451" i="1"/>
  <c r="F451" i="1"/>
  <c r="P450" i="1"/>
  <c r="N450" i="1"/>
  <c r="L450" i="1"/>
  <c r="J450" i="1"/>
  <c r="H450" i="1"/>
  <c r="F450" i="1"/>
  <c r="P449" i="1"/>
  <c r="N449" i="1"/>
  <c r="L449" i="1"/>
  <c r="J449" i="1"/>
  <c r="H449" i="1"/>
  <c r="F449" i="1"/>
  <c r="P448" i="1"/>
  <c r="N448" i="1"/>
  <c r="L448" i="1"/>
  <c r="J448" i="1"/>
  <c r="H448" i="1"/>
  <c r="F448" i="1"/>
  <c r="P447" i="1"/>
  <c r="N447" i="1"/>
  <c r="L447" i="1"/>
  <c r="J447" i="1"/>
  <c r="H447" i="1"/>
  <c r="F447" i="1"/>
  <c r="P446" i="1"/>
  <c r="N446" i="1"/>
  <c r="L446" i="1"/>
  <c r="J446" i="1"/>
  <c r="H446" i="1"/>
  <c r="F446" i="1"/>
  <c r="P445" i="1"/>
  <c r="N445" i="1"/>
  <c r="K445" i="1"/>
  <c r="K444" i="1" s="1"/>
  <c r="L444" i="1" s="1"/>
  <c r="J445" i="1"/>
  <c r="I445" i="1"/>
  <c r="I444" i="1" s="1"/>
  <c r="J444" i="1" s="1"/>
  <c r="H445" i="1"/>
  <c r="F445" i="1"/>
  <c r="O444" i="1"/>
  <c r="P444" i="1" s="1"/>
  <c r="M444" i="1"/>
  <c r="G444" i="1"/>
  <c r="H444" i="1" s="1"/>
  <c r="E444" i="1"/>
  <c r="N444" i="1" s="1"/>
  <c r="C444" i="1"/>
  <c r="F444" i="1" s="1"/>
  <c r="P441" i="1"/>
  <c r="N441" i="1"/>
  <c r="L441" i="1"/>
  <c r="J441" i="1"/>
  <c r="H441" i="1"/>
  <c r="F441" i="1"/>
  <c r="D441" i="1"/>
  <c r="P440" i="1"/>
  <c r="N440" i="1"/>
  <c r="L440" i="1"/>
  <c r="J440" i="1"/>
  <c r="H440" i="1"/>
  <c r="F440" i="1"/>
  <c r="D440" i="1"/>
  <c r="P439" i="1"/>
  <c r="N439" i="1"/>
  <c r="L439" i="1"/>
  <c r="J439" i="1"/>
  <c r="H439" i="1"/>
  <c r="F439" i="1"/>
  <c r="D439" i="1"/>
  <c r="P438" i="1"/>
  <c r="N438" i="1"/>
  <c r="F438" i="1"/>
  <c r="D438" i="1"/>
  <c r="C436" i="1"/>
  <c r="P435" i="1"/>
  <c r="F435" i="1"/>
  <c r="D435" i="1"/>
  <c r="C434" i="1"/>
  <c r="P433" i="1"/>
  <c r="N433" i="1"/>
  <c r="L433" i="1"/>
  <c r="J433" i="1"/>
  <c r="H433" i="1"/>
  <c r="F433" i="1"/>
  <c r="D433" i="1"/>
  <c r="D432" i="1"/>
  <c r="P431" i="1"/>
  <c r="N431" i="1"/>
  <c r="L431" i="1"/>
  <c r="J431" i="1"/>
  <c r="H431" i="1"/>
  <c r="F431" i="1"/>
  <c r="D431" i="1"/>
  <c r="P428" i="1"/>
  <c r="N428" i="1"/>
  <c r="L428" i="1"/>
  <c r="J428" i="1"/>
  <c r="F428" i="1"/>
  <c r="P427" i="1"/>
  <c r="N427" i="1"/>
  <c r="L427" i="1"/>
  <c r="J427" i="1"/>
  <c r="F427" i="1"/>
  <c r="P426" i="1"/>
  <c r="N426" i="1"/>
  <c r="L426" i="1"/>
  <c r="J426" i="1"/>
  <c r="F426" i="1"/>
  <c r="P425" i="1"/>
  <c r="N425" i="1"/>
  <c r="L425" i="1"/>
  <c r="J425" i="1"/>
  <c r="F425" i="1"/>
  <c r="P424" i="1"/>
  <c r="N424" i="1"/>
  <c r="M424" i="1"/>
  <c r="K424" i="1"/>
  <c r="L424" i="1" s="1"/>
  <c r="I424" i="1"/>
  <c r="J424" i="1" s="1"/>
  <c r="G424" i="1"/>
  <c r="H424" i="1" s="1"/>
  <c r="E424" i="1"/>
  <c r="E423" i="1" s="1"/>
  <c r="C424" i="1"/>
  <c r="C423" i="1" s="1"/>
  <c r="O423" i="1"/>
  <c r="P423" i="1" s="1"/>
  <c r="M423" i="1"/>
  <c r="N423" i="1" s="1"/>
  <c r="K423" i="1"/>
  <c r="L423" i="1" s="1"/>
  <c r="P419" i="1"/>
  <c r="L419" i="1"/>
  <c r="J419" i="1"/>
  <c r="F419" i="1"/>
  <c r="D399" i="1"/>
  <c r="D377" i="1"/>
  <c r="D362" i="1"/>
  <c r="C437" i="1" s="1"/>
  <c r="D348" i="1"/>
  <c r="D325" i="1"/>
  <c r="D312" i="1"/>
  <c r="D308" i="1"/>
  <c r="D298" i="1"/>
  <c r="D294" i="1"/>
  <c r="D280" i="1"/>
  <c r="D276" i="1"/>
  <c r="D267" i="1"/>
  <c r="D263" i="1"/>
  <c r="D257" i="1"/>
  <c r="D253" i="1"/>
  <c r="D241" i="1"/>
  <c r="D237" i="1"/>
  <c r="D232" i="1"/>
  <c r="D227" i="1"/>
  <c r="D214" i="1"/>
  <c r="D209" i="1"/>
  <c r="D201" i="1"/>
  <c r="K174" i="1"/>
  <c r="K116" i="1"/>
  <c r="K27" i="1"/>
  <c r="D488" i="1" l="1"/>
  <c r="D485" i="1"/>
  <c r="D483" i="1"/>
  <c r="F423" i="1"/>
  <c r="C474" i="1"/>
  <c r="L445" i="1"/>
  <c r="D462" i="1"/>
  <c r="F455" i="1"/>
  <c r="D455" i="1"/>
  <c r="G423" i="1"/>
  <c r="H423" i="1" s="1"/>
  <c r="F424" i="1"/>
  <c r="P455" i="1"/>
  <c r="I423" i="1"/>
  <c r="J423" i="1" s="1"/>
</calcChain>
</file>

<file path=xl/sharedStrings.xml><?xml version="1.0" encoding="utf-8"?>
<sst xmlns="http://schemas.openxmlformats.org/spreadsheetml/2006/main" count="1640" uniqueCount="440">
  <si>
    <t>CONTROLE GERAL DE ALUNOS E BOLSAS PROGRAMA DE PÓS GRADUAÇÃO EM CIÊNCIAS NATURAIS - PGCN - DOUTORADO - ATUALIZADO ATÉ  31/12/2024</t>
  </si>
  <si>
    <t>BOLSAS UENF - DOUTORADO</t>
  </si>
  <si>
    <t>NOME</t>
  </si>
  <si>
    <t>NÍVEL</t>
  </si>
  <si>
    <t>MATRÍCULA</t>
  </si>
  <si>
    <t>PRAZO FINAL</t>
  </si>
  <si>
    <t>PRORROGAÇÃO</t>
  </si>
  <si>
    <t>INÍCIO BOLSA</t>
  </si>
  <si>
    <t>FINAL BOLSA</t>
  </si>
  <si>
    <t>MESES BOLSA</t>
  </si>
  <si>
    <t xml:space="preserve"> ORIENTADOR</t>
  </si>
  <si>
    <t>LINHA DE PESQUISA</t>
  </si>
  <si>
    <t>SITUAÇÃO DO ALUNO</t>
  </si>
  <si>
    <t>Isis Leal Melo</t>
  </si>
  <si>
    <t>D</t>
  </si>
  <si>
    <t>Nickson Perini</t>
  </si>
  <si>
    <t>Ciência e Tecnologia de Materiais</t>
  </si>
  <si>
    <t>Ativo</t>
  </si>
  <si>
    <t>Laíza Pessanha Pereira</t>
  </si>
  <si>
    <t>Edmilson José Maria</t>
  </si>
  <si>
    <t>Bio-orgânica e bio-inorgânica</t>
  </si>
  <si>
    <t>Luel Maximiano de Oliveira Costa</t>
  </si>
  <si>
    <t>Sergio Luis Cardoso</t>
  </si>
  <si>
    <t>Ciência e Tec. Materiais</t>
  </si>
  <si>
    <t>Tranferido CAPES 01/03/2023</t>
  </si>
  <si>
    <t>COTAS EM USO MARÇO 2016</t>
  </si>
  <si>
    <t>COTAS EM USO MARÇO 2017</t>
  </si>
  <si>
    <t>Bolsas UENF Implantadas em 2024-2</t>
  </si>
  <si>
    <t>COTAS EM USO MARÇO 2018</t>
  </si>
  <si>
    <t>Bolsas UENF Implantadas em 2022-1</t>
  </si>
  <si>
    <t>COTAS EM USO MARÇO 2019</t>
  </si>
  <si>
    <t>Alunos Desligados do Programa</t>
  </si>
  <si>
    <t>COTAS EM USO MARÇO 2020</t>
  </si>
  <si>
    <t>Bolsas transferidas para outra agência, canceladas ou encerradas</t>
  </si>
  <si>
    <t>COTAS EM USO MARÇO 2021</t>
  </si>
  <si>
    <t>PMD - PASSAGEM DO MESTRADO PARA O DOUTORADO</t>
  </si>
  <si>
    <t>COTAS EM USO MARÇO 2022</t>
  </si>
  <si>
    <t>COTAS EM USO MARÇO 2023</t>
  </si>
  <si>
    <t>COTAS EM USO DEZEMBRO 2024</t>
  </si>
  <si>
    <t>PREVISÃO COTAS LIVRES MARÇO 2025</t>
  </si>
  <si>
    <t>(Demanda novas cotas PROPPG = 5)</t>
  </si>
  <si>
    <t>PREVISÃO COTAS LIVRES AGOSTO 2025</t>
  </si>
  <si>
    <t>EXECUÇÃO EM BOLSAS POR ANO (UENF/FAPERJ)</t>
  </si>
  <si>
    <t>2025*</t>
  </si>
  <si>
    <t>DOUTORADO</t>
  </si>
  <si>
    <t>BOLSISTAS</t>
  </si>
  <si>
    <t>COTAS</t>
  </si>
  <si>
    <t>R$</t>
  </si>
  <si>
    <t>BOLSAS CAPES - DOUTORADO</t>
  </si>
  <si>
    <t>ORIENTADOR</t>
  </si>
  <si>
    <t>Carlos José Malaquias da Silva</t>
  </si>
  <si>
    <t>Jefferson Rodrigues de Souza</t>
  </si>
  <si>
    <t>Ciências Ambientais</t>
  </si>
  <si>
    <t>Bárbara Velasco Holender</t>
  </si>
  <si>
    <t>Eliane Barbosa Santos</t>
  </si>
  <si>
    <t>Caio dos Santos Mendonça Bastos</t>
  </si>
  <si>
    <t>Aline chave Intorne</t>
  </si>
  <si>
    <t>Ensino de Ciências</t>
  </si>
  <si>
    <t>Douglas Furtado Gonçalves</t>
  </si>
  <si>
    <t>Carlos Eduardo Batista de Souza</t>
  </si>
  <si>
    <t>Kethleen Duarte Crespo Soares</t>
  </si>
  <si>
    <t>Ivo José curcino Vieira</t>
  </si>
  <si>
    <t>Letícia Andrade Simões Lopes</t>
  </si>
  <si>
    <t>Marcelo Gomes da Silva</t>
  </si>
  <si>
    <t>Tayná de Oliveira Costa</t>
  </si>
  <si>
    <t>Murilo de Oliveira Souza</t>
  </si>
  <si>
    <t>Thaluana Silva Gonçalves Boschoski</t>
  </si>
  <si>
    <t>Roberto Weider de Assis Franco</t>
  </si>
  <si>
    <t>Lauro Alves Machado Ferreira</t>
  </si>
  <si>
    <t xml:space="preserve">Edmilson Jose Maria </t>
  </si>
  <si>
    <t>Bio-orgânica e Bio-inorgânica</t>
  </si>
  <si>
    <t>Chirlei de Fátima Rodrigues</t>
  </si>
  <si>
    <t>Fernando José Luna de Oliveira</t>
  </si>
  <si>
    <t>Eloá Correa Lessa Tostes</t>
  </si>
  <si>
    <t>Cibele Maria Stivanin de Almeida</t>
  </si>
  <si>
    <t>Fadi Simon de Souza Magalhães</t>
  </si>
  <si>
    <t>Luis Guilherme Mansor Basso</t>
  </si>
  <si>
    <t>Gustavo Victor Tissi Batista</t>
  </si>
  <si>
    <t>Manuella Batista Machado Ferreira</t>
  </si>
  <si>
    <t>4 meses (LM)</t>
  </si>
  <si>
    <t>Leda Mathias</t>
  </si>
  <si>
    <t>Hellen Gonçalves Vieira</t>
  </si>
  <si>
    <t>Maria Cristina Canela</t>
  </si>
  <si>
    <t>Transferido PDSE 01/09/2024</t>
  </si>
  <si>
    <t>Ativo (aguardar reativação CAPES)</t>
  </si>
  <si>
    <t>Renata Rodrigues da Silva Robaina</t>
  </si>
  <si>
    <t>Ivo José Curcino Vieira</t>
  </si>
  <si>
    <t>Kaique Carvalho da Silva</t>
  </si>
  <si>
    <t>Transferido PDSE 01/05/2024</t>
  </si>
  <si>
    <t>29/02/2026</t>
  </si>
  <si>
    <t>Kenya Gomes Nogueira</t>
  </si>
  <si>
    <t>Quézia de Souza Jesus Pessanha</t>
  </si>
  <si>
    <t>Giancarlo Gevu dos Santos</t>
  </si>
  <si>
    <t>Max Erick sofner</t>
  </si>
  <si>
    <t>Transferido CNPq 01/01/2024</t>
  </si>
  <si>
    <t>Ingrid de Souza Siqueira</t>
  </si>
  <si>
    <t>Aline Chaves Intorne</t>
  </si>
  <si>
    <t>Jéssica da Silva Maciel</t>
  </si>
  <si>
    <t>Rodrigo Rodrigues Oliveira
Co- Adriana Lima de Souza</t>
  </si>
  <si>
    <t>Transferido FAPERJ-10 01/06/2024</t>
  </si>
  <si>
    <t>Lara Pessanha Soares Nascimento</t>
  </si>
  <si>
    <t>Ivo José  Curcino Vieira</t>
  </si>
  <si>
    <t>Marco Antonio Gomes Teixeira da Silva</t>
  </si>
  <si>
    <t>Thalya Soares Ribeiro Nogueira</t>
  </si>
  <si>
    <t>Adquiriu vinculo em 01/02/2023</t>
  </si>
  <si>
    <t>Laísa Cabral Silva</t>
  </si>
  <si>
    <t>Desligamento em 16/11/2020</t>
  </si>
  <si>
    <t>Francine Aparecida Fernandes Menezes</t>
  </si>
  <si>
    <t>André Oliveira Guimarães
Co: Jurandi Gonçalves de Oliveira</t>
  </si>
  <si>
    <t>Transferido FAPERJ Nota 10</t>
  </si>
  <si>
    <t>Dayvison Felismindo Lima</t>
  </si>
  <si>
    <t>29/02/2023</t>
  </si>
  <si>
    <t>Defendido em 02/03/2023</t>
  </si>
  <si>
    <t>Julia Pessanha Barros</t>
  </si>
  <si>
    <t>Carlos Edurdo Batista de Souza</t>
  </si>
  <si>
    <t>Defendido em 08/03/2023</t>
  </si>
  <si>
    <t>Karina Godarth Gonçalves</t>
  </si>
  <si>
    <t>Maria Priscila Pessanha de Castro</t>
  </si>
  <si>
    <t>Desligamento em 13/082019</t>
  </si>
  <si>
    <t>Merici de Fatima Machado</t>
  </si>
  <si>
    <t>5 meses</t>
  </si>
  <si>
    <t>Max Erik Soffner</t>
  </si>
  <si>
    <t>Defendido em 11/09/2023</t>
  </si>
  <si>
    <t>Perpétua Maria Rodolphi Fabre</t>
  </si>
  <si>
    <t>Defendido em 29/08/2023</t>
  </si>
  <si>
    <t>Raquel Miranda de Souza Nogueira Sampaio</t>
  </si>
  <si>
    <t>Maria Raquel Garcia Vega
Co: Adriana Lima de Souza</t>
  </si>
  <si>
    <t xml:space="preserve">Rodrigo Stellet Ferreira </t>
  </si>
  <si>
    <t>Defendido em 05/09/2023</t>
  </si>
  <si>
    <t>Aminthia Pombo Sudré da Silva</t>
  </si>
  <si>
    <t>2 meses</t>
  </si>
  <si>
    <t>Defendido em 05/05/2022</t>
  </si>
  <si>
    <t>Carolina Chaves Ramos</t>
  </si>
  <si>
    <t>Rodrigo Rodrigues de Oliveira</t>
  </si>
  <si>
    <t>Defendido em 19/04/2022</t>
  </si>
  <si>
    <t>Fernanda Manhães Braga Gonçalves</t>
  </si>
  <si>
    <t>Defendido em 24/02/2022</t>
  </si>
  <si>
    <t>Michel Souza Passos</t>
  </si>
  <si>
    <t>Defendido em 03/12/2021</t>
  </si>
  <si>
    <t>Sthefanny de Almeida Neto</t>
  </si>
  <si>
    <t>6 meses</t>
  </si>
  <si>
    <t>Defendido em 12/12/2022</t>
  </si>
  <si>
    <t>Karoline Azeredo Campello</t>
  </si>
  <si>
    <t>Edmilson José Maria
Co: Heveline Silva</t>
  </si>
  <si>
    <t xml:space="preserve">Transferido CNPq </t>
  </si>
  <si>
    <t>Kíssila Gomes Barreto</t>
  </si>
  <si>
    <t>Defendido em 28/04/2022</t>
  </si>
  <si>
    <t>Liana Genuncio Silva</t>
  </si>
  <si>
    <t>Desligamento em 02/06/2021</t>
  </si>
  <si>
    <t>Mila Vieira da Rocha</t>
  </si>
  <si>
    <t>Defendido em 05/08/2022</t>
  </si>
  <si>
    <t>Sandra Maria Schroetter</t>
  </si>
  <si>
    <t>Nilson Sergio Peres Stahl</t>
  </si>
  <si>
    <t>Defendido em 20/03/2020</t>
  </si>
  <si>
    <t>Polyana Soares Barcelos</t>
  </si>
  <si>
    <t>Defendido em 30/04/2020</t>
  </si>
  <si>
    <t>Camila Ferreira Pena</t>
  </si>
  <si>
    <t>13-12-19 (amparo)</t>
  </si>
  <si>
    <t>52*</t>
  </si>
  <si>
    <t>Defendido em 29/11/2019</t>
  </si>
  <si>
    <t>Marcelo Domingos</t>
  </si>
  <si>
    <t>Defendido em 29/05/2019</t>
  </si>
  <si>
    <t>Queitilane de Souza Sales</t>
  </si>
  <si>
    <t>Defendido em 11/07/2019</t>
  </si>
  <si>
    <t>BOLSAS CAPES - PDPG - 2023 - DOUTORADO</t>
  </si>
  <si>
    <t>Daniel da Silva Santos</t>
  </si>
  <si>
    <t>CAPES/PGCN</t>
  </si>
  <si>
    <t xml:space="preserve"> Bolsa suspensa convênio PROBRAL</t>
  </si>
  <si>
    <t>Ativo Aguardar retorno Brasil</t>
  </si>
  <si>
    <t>Wanderson Junior dos Santos Chagas</t>
  </si>
  <si>
    <t>Bolsas CAPES Implantadas em 2024-2</t>
  </si>
  <si>
    <t>Bolsas CAPES Implantadas em 2024-1</t>
  </si>
  <si>
    <t>COTAS EM USO ABRIL 2017</t>
  </si>
  <si>
    <t>Bolsas CAPES Implantadas em 2023-2</t>
  </si>
  <si>
    <t>Bolsas CAPES Implantadas em 2023-1</t>
  </si>
  <si>
    <t>Bolsas CAPES Implantadas em 2022-2</t>
  </si>
  <si>
    <t>(CAPES = 15 cotas PPGCN)</t>
  </si>
  <si>
    <t>Bolsas CAPES Implantadas em 2022-1</t>
  </si>
  <si>
    <t>(CAPES = 18 cotas PPGCN)</t>
  </si>
  <si>
    <t>Bolsas CAPES Implantadas em 2021-1</t>
  </si>
  <si>
    <t>Bolsas CAPES Implantadas em 2020-1</t>
  </si>
  <si>
    <t>COTAS EM USO AGOSTO 2022</t>
  </si>
  <si>
    <t>Bolsas CAPES Implantadas em 2019-1</t>
  </si>
  <si>
    <t>(CAPES = 22 cotas PPGCN)</t>
  </si>
  <si>
    <t>Bolsas CAPES Implantadas em 2018-1</t>
  </si>
  <si>
    <t>COTAS EM USO AGOSTO 2023</t>
  </si>
  <si>
    <t>(CAPES = 22 cotas DS + 2 PDPG)</t>
  </si>
  <si>
    <t>Bolsas CAPES Implantadas em 2017</t>
  </si>
  <si>
    <t>COTAS LIVRES SETEMBRO 2023</t>
  </si>
  <si>
    <t>Bolsas CAPES Implantadas em 2016-1</t>
  </si>
  <si>
    <t>COTAS EM USO OUTUBRO 2023</t>
  </si>
  <si>
    <t>Bolsas CAPES Implantadas em 2015-1</t>
  </si>
  <si>
    <t>COTAS EM USO JANEIRO 2024</t>
  </si>
  <si>
    <t>COTAS  EM USO MARÇO 2024</t>
  </si>
  <si>
    <t>COTAS  EM USO AGOSTO 2024</t>
  </si>
  <si>
    <t>(CAPES = 22 cotas DS + 2 PDPG + 1 PROPPG-DS)</t>
  </si>
  <si>
    <t>COTAS  LIVRES MARÇO 2025</t>
  </si>
  <si>
    <t>PDPG-FAPERJ(1)/CAPES(1)</t>
  </si>
  <si>
    <t>COTAS  LIVRES MAIO 2025</t>
  </si>
  <si>
    <t>CAPES</t>
  </si>
  <si>
    <t>EXECUÇÃO EM BOLSAS POR ANO (CAPES)</t>
  </si>
  <si>
    <t>*Previsão</t>
  </si>
  <si>
    <t>BOLSAS FAPERJ 110 - DOUTORADO</t>
  </si>
  <si>
    <t>Transferida CAPES nov/20</t>
  </si>
  <si>
    <t>Bio-Orgânica e bio-inorgânica</t>
  </si>
  <si>
    <t>Transferida CAPES julho/20</t>
  </si>
  <si>
    <t>Cleber de Jesus Santos</t>
  </si>
  <si>
    <t>desligado</t>
  </si>
  <si>
    <t>André Oliveria Guimarães</t>
  </si>
  <si>
    <t>Desligamento em 24/05/2019</t>
  </si>
  <si>
    <t>EXECUÇÃO EM BOLSAS POR ANO (FAPERJ)</t>
  </si>
  <si>
    <t>2024*</t>
  </si>
  <si>
    <t>BOLSAS FAPERJ NOTA 10 - DOUTORADO</t>
  </si>
  <si>
    <t>Bolsas FAPERJ Implantadas em 2021-2</t>
  </si>
  <si>
    <t>Bolsas FAPERJ Implantadas em 2020-1</t>
  </si>
  <si>
    <t>Bolsas FAPERJ Implantadas em 2018-1</t>
  </si>
  <si>
    <t>1 COTA EDITAL 2023/1</t>
  </si>
  <si>
    <t>COTAS EM USO JUNHO 2024</t>
  </si>
  <si>
    <t>1 COTA EDITAL 2024/1</t>
  </si>
  <si>
    <t>PREVISÃO COTAS  LIVRES JUNHO 2025</t>
  </si>
  <si>
    <t>1 COTA EDITAL 2025/1</t>
  </si>
  <si>
    <t>EXECUÇÃO EM BOLSAS POR ANO (FAPERJ NOTA 10)</t>
  </si>
  <si>
    <t>2025•</t>
  </si>
  <si>
    <t>BOLSAS CNPq - DOUTORADO</t>
  </si>
  <si>
    <t>Transferido Capes 01/01/2024</t>
  </si>
  <si>
    <t>31/04/2025</t>
  </si>
  <si>
    <t>Izabela Gonçalves da Silva</t>
  </si>
  <si>
    <t>Maria Cristina Canela
Co: Benigno SanchesCabrero</t>
  </si>
  <si>
    <t>Defendido em 30/06/2023</t>
  </si>
  <si>
    <t>Defendido em 02/12/2021</t>
  </si>
  <si>
    <t>Bolsas CNPq Implantadas em 2021-1</t>
  </si>
  <si>
    <t>Bolsas CNPq Implantadas em 2019-1</t>
  </si>
  <si>
    <t>Bolsas CNPq Implantadas em 2017-1</t>
  </si>
  <si>
    <t>Bolsas CNPq Implantadas em 2016-1</t>
  </si>
  <si>
    <t>COTAS EM USO MAIO 2024</t>
  </si>
  <si>
    <t>PREVISÃO COTAS LIVRES MAIO 2025</t>
  </si>
  <si>
    <t>EXECUÇÃO EM BOLSAS POR ANO (CNPq)</t>
  </si>
  <si>
    <t>BOLSAS PDSE - DOUTORADO</t>
  </si>
  <si>
    <t>Reativada bolsa CAPES 01/11/2024</t>
  </si>
  <si>
    <t>BolsasPDSE Implantadas em 2025-2</t>
  </si>
  <si>
    <t>Bolsas PDSE Implantadas em 2025-1</t>
  </si>
  <si>
    <t>COTAS EM USO DEZEMBRO 2023</t>
  </si>
  <si>
    <t>Bolsas PDSE Implantadas em 2024-2</t>
  </si>
  <si>
    <t>COTAS EM USO MAIO 2023</t>
  </si>
  <si>
    <t>Bolsas PDSE Implantadas em 2024-1</t>
  </si>
  <si>
    <t>COTAS EM USO DEZEMBRO 2022</t>
  </si>
  <si>
    <t>COTAS EM USO MAIO 2022</t>
  </si>
  <si>
    <t>COTAS EM USO DEZEMBRO 2021</t>
  </si>
  <si>
    <t>COTAS EM USO MAIO 2025</t>
  </si>
  <si>
    <t>EXECUÇÃO EM BOLSAS POR ANO (PDSE)</t>
  </si>
  <si>
    <t>EUR</t>
  </si>
  <si>
    <t>US$</t>
  </si>
  <si>
    <t>PASSAGEM PMD</t>
  </si>
  <si>
    <t>TOTAL DESLIGADOS</t>
  </si>
  <si>
    <t>TOTAL ATIVOS</t>
  </si>
  <si>
    <t>SITUAÇÃO DE TODOS OS DOUTORANDOS  DO PGCN A PARTIR DE 2015</t>
  </si>
  <si>
    <t>TEMPO CURSO</t>
  </si>
  <si>
    <t>VÍNCULO</t>
  </si>
  <si>
    <t>BOLSA</t>
  </si>
  <si>
    <t>UENF</t>
  </si>
  <si>
    <t>TEMPO MÉDIO</t>
  </si>
  <si>
    <t>TOTAL MATRÍCULADOS</t>
  </si>
  <si>
    <t>TOTAL DEFENDIDOS</t>
  </si>
  <si>
    <t>Alfredo Antunes de Barros Junior</t>
  </si>
  <si>
    <t>SIM</t>
  </si>
  <si>
    <t>SEM BOLSA</t>
  </si>
  <si>
    <t>Victor Gomes Lima Ferraz</t>
  </si>
  <si>
    <t>NÃO</t>
  </si>
  <si>
    <t>Aline chaves Intorne</t>
  </si>
  <si>
    <t>Kleber Roldi</t>
  </si>
  <si>
    <t>André de Oliveira Guimarães
subst. Roberto Weider A. Franco</t>
  </si>
  <si>
    <t>SITUAÇÃO</t>
  </si>
  <si>
    <t>Amanda Monteiro Pinto Barreto</t>
  </si>
  <si>
    <t>x</t>
  </si>
  <si>
    <t>Fernando josé Luna de Oliveira
Co: Victor Gomes Lima Ferraz</t>
  </si>
  <si>
    <t>Eloá Corrêa Lessa Tostes</t>
  </si>
  <si>
    <t>Fabíola Damasceno de Lourdes</t>
  </si>
  <si>
    <t>Roberto Trindade Faria Junior
Co: Renata Lacerda Caldas</t>
  </si>
  <si>
    <t>Maria Cristina Canela
Co: Thiago Moreira de R. Araújo</t>
  </si>
  <si>
    <t>Quézia de Souza Pessanha Lamônica Barreto</t>
  </si>
  <si>
    <t>Clicia Azeredo Gomes</t>
  </si>
  <si>
    <t>Cibele Maria Stivanin de Almeida
Co: Jefferson Rodrigues de Souza</t>
  </si>
  <si>
    <t>CAPES/CNPq</t>
  </si>
  <si>
    <t>Lucas Antonio Xavier</t>
  </si>
  <si>
    <t xml:space="preserve">Marianna Almeida Lemos </t>
  </si>
  <si>
    <t>Jan Schripsema</t>
  </si>
  <si>
    <t>Desligado 29/03/2022</t>
  </si>
  <si>
    <t>Mariana Mattos Manhães Machado</t>
  </si>
  <si>
    <t>CAPES/NÃO
FAPERJ 10</t>
  </si>
  <si>
    <t>André Oliveira Guimarães
Co: Jurandi gonçalves de Oliveira</t>
  </si>
  <si>
    <t>Defendido 29/08/2024</t>
  </si>
  <si>
    <t>Gedmar Santos Carvalho</t>
  </si>
  <si>
    <t>Defendido 26/02/2024</t>
  </si>
  <si>
    <t>Priscila dos Santos Caetano de Freitas</t>
  </si>
  <si>
    <t>Defendido em 13/05/2024</t>
  </si>
  <si>
    <t>Rafaella Cruz Ferreira</t>
  </si>
  <si>
    <t>Marcelo Silva Sthel
Co: Maria Priscila P. de Castro</t>
  </si>
  <si>
    <t>Ronald dos Santos Merlim</t>
  </si>
  <si>
    <t>Jan Schripsema
Co: Denise Saraiva Dagnino</t>
  </si>
  <si>
    <t>Defendido em 22/02/2024</t>
  </si>
  <si>
    <t>Roberto Weider Assis Franco
Co:Ana Paula Madeira Di Beneditto</t>
  </si>
  <si>
    <t>Defendido  em 02/03/2023</t>
  </si>
  <si>
    <t>10/07/23 (L.MAT)</t>
  </si>
  <si>
    <t>CNPq</t>
  </si>
  <si>
    <t>Júlia Pessanha Barros</t>
  </si>
  <si>
    <t>Carlos Eduardo Batista de Sousa</t>
  </si>
  <si>
    <t xml:space="preserve">Karina Godarth Gonçalves </t>
  </si>
  <si>
    <t>Maria Priscila  Pessanha de Castro</t>
  </si>
  <si>
    <t>Desligamento em 13/08/2019</t>
  </si>
  <si>
    <t>Meríci de Fátima Machado</t>
  </si>
  <si>
    <t>10/09/2023 (6 meses)</t>
  </si>
  <si>
    <t>Max. Erik Soffner</t>
  </si>
  <si>
    <t>Rodrigo Stellet Ferreira</t>
  </si>
  <si>
    <t>Ronaldo Barbosa Alvim</t>
  </si>
  <si>
    <t>11/04/2023 (1 mês)</t>
  </si>
  <si>
    <t>Carlos Eduardo Batista de Souza
Co: Tiago Desteffani Admiral</t>
  </si>
  <si>
    <t>Defendido em 17/03/2023</t>
  </si>
  <si>
    <t>Alex Cabral Barbosa</t>
  </si>
  <si>
    <t>Amp (30/10/2022)</t>
  </si>
  <si>
    <t>Ensino de Cciências</t>
  </si>
  <si>
    <t>Defendido em 17/10/2022</t>
  </si>
  <si>
    <t>Camila Peixoto Fagundes Ramos Duncan</t>
  </si>
  <si>
    <t>Defendido em 11/11/2020</t>
  </si>
  <si>
    <t>Rodrigo Rodrigues de  Oliveira</t>
  </si>
  <si>
    <t>FAPERJ</t>
  </si>
  <si>
    <t>André Oliveira Guimarães</t>
  </si>
  <si>
    <t>Georgia Peixoto Bechara Mothe</t>
  </si>
  <si>
    <t>Aline Chaves Intorn</t>
  </si>
  <si>
    <t>Defendido em 23/02/2022</t>
  </si>
  <si>
    <t>Josilandia de Oliveira Beiral Almeida</t>
  </si>
  <si>
    <t>Carlos Eduardo Batista Sousa</t>
  </si>
  <si>
    <t>Defendido em 05/12/2022</t>
  </si>
  <si>
    <t>Juliana Alves Carvalho</t>
  </si>
  <si>
    <t>18-09-22 (Amparo)</t>
  </si>
  <si>
    <t>Maria Cristina Canela
Co: Rancés Castillo Lara</t>
  </si>
  <si>
    <t>Defendido em 16/08/2022</t>
  </si>
  <si>
    <t>Marcelo da Silva Mathias</t>
  </si>
  <si>
    <t>Defendido em 22/02/2022</t>
  </si>
  <si>
    <t>Michel de Souza Passos</t>
  </si>
  <si>
    <t>Paulo Henrique Fabri</t>
  </si>
  <si>
    <t>Rosana Aparecida Giacomini</t>
  </si>
  <si>
    <t>Defendido em 29/11/2022</t>
  </si>
  <si>
    <t>Rachel de Salles Freitas dos Santos</t>
  </si>
  <si>
    <t>Defendido em 08/02/2022</t>
  </si>
  <si>
    <t>Vivian Ferreira Pereira</t>
  </si>
  <si>
    <t>Roberto Trindade Faria Junior</t>
  </si>
  <si>
    <t>Ciências ambientais</t>
  </si>
  <si>
    <t>Defendido em 31/08/2022</t>
  </si>
  <si>
    <t>TEMPO MEDIO</t>
  </si>
  <si>
    <t>Elaine Santana de Souza</t>
  </si>
  <si>
    <t>20/05/2021 - amparo</t>
  </si>
  <si>
    <t>Desligamento em 15/02/22</t>
  </si>
  <si>
    <t>Karoline Azerêdo Campelo</t>
  </si>
  <si>
    <t>05/09/2021 amparo</t>
  </si>
  <si>
    <t>Maria Priscila Pessanha Castro</t>
  </si>
  <si>
    <t>Defendido em 29/01/2021</t>
  </si>
  <si>
    <t>Gleice Rangel Silveira Lima</t>
  </si>
  <si>
    <t>Defendido em 28/08/2020</t>
  </si>
  <si>
    <t>Luiz Fernando Rosa Mendes</t>
  </si>
  <si>
    <t>Marcelo Siva Sthel</t>
  </si>
  <si>
    <t>Defendido em 12/12/2019</t>
  </si>
  <si>
    <t>Polyana Soares Barcellos</t>
  </si>
  <si>
    <t>Ciênvias Ambientais</t>
  </si>
  <si>
    <t>Rafael de Oliveira Costa</t>
  </si>
  <si>
    <t>Maria Cristina canela</t>
  </si>
  <si>
    <t>Defendido em 11/02/2020</t>
  </si>
  <si>
    <t>Nilson S. P. Stahl</t>
  </si>
  <si>
    <t>Sonia Maria da Silva</t>
  </si>
  <si>
    <t>31/11/2020</t>
  </si>
  <si>
    <t>Defendido em 25/11/2020</t>
  </si>
  <si>
    <t>Thiago Marques Zanon Jacomino</t>
  </si>
  <si>
    <t>Desligamento em  26/08/2018</t>
  </si>
  <si>
    <t>Alexandre Horácio Couto Bittencourt</t>
  </si>
  <si>
    <t>Defendido em 03/03/2019</t>
  </si>
  <si>
    <t>Amaro Chaves Ramos</t>
  </si>
  <si>
    <t>Defendido em 11/04/2019</t>
  </si>
  <si>
    <t>Bruna Paula Cruz</t>
  </si>
  <si>
    <t>Defendido em 08/11/2017</t>
  </si>
  <si>
    <t>Fernanda Gomes Linhares</t>
  </si>
  <si>
    <t>Marcelo Silva Sthel</t>
  </si>
  <si>
    <t>Defendido em 12/07/2019</t>
  </si>
  <si>
    <t>Helen  Santana dos Santos</t>
  </si>
  <si>
    <t>Defendido em 11/09/2019</t>
  </si>
  <si>
    <t>Isabela de Souza Pinto Pereira</t>
  </si>
  <si>
    <t>Maria Raquel Garcia Vega</t>
  </si>
  <si>
    <t>Defendido em 22/07/2019</t>
  </si>
  <si>
    <t>Luana Carvalho Batista</t>
  </si>
  <si>
    <t>Defendido em 18/06/2019</t>
  </si>
  <si>
    <t>Marcenilda Amorim Lima</t>
  </si>
  <si>
    <t>Defendido em 21/02/2019</t>
  </si>
  <si>
    <t>Alunos matrículados em 2024-2</t>
  </si>
  <si>
    <t>Alunos matrículados em 2024-1</t>
  </si>
  <si>
    <t>Alunos matrículados em 2023-2</t>
  </si>
  <si>
    <t>Alunos matrículados em 2023-1</t>
  </si>
  <si>
    <t>Alunos matrículados em 2022-2</t>
  </si>
  <si>
    <t>Alunos matrículados em 2022-1</t>
  </si>
  <si>
    <t>Alunos matrículados em 2021</t>
  </si>
  <si>
    <t>Alunos matrículados em 2020</t>
  </si>
  <si>
    <t>Alunos matrículados em 2019</t>
  </si>
  <si>
    <t>Alunos matrículados em 2018</t>
  </si>
  <si>
    <t>Alunos matrículados em 2017</t>
  </si>
  <si>
    <t>Alunos matrículados em 2016</t>
  </si>
  <si>
    <t>Alunos matrículados em 2015</t>
  </si>
  <si>
    <t>Alunos desligados do programa</t>
  </si>
  <si>
    <t>Defesas no Prazo</t>
  </si>
  <si>
    <t>Defesas com antecipação de no mínimo 1 mês</t>
  </si>
  <si>
    <t>Defesas com atraso de no mínimo 1 mês</t>
  </si>
  <si>
    <t>Verificar Situação</t>
  </si>
  <si>
    <t>SITUAÇÃO GERAL MATRÍCULAS, BOLSAS E DESLIGAMENTOS  DO PPGCN - DOUTORADO  - RELATÓRIOS DE CONSOLIDAÇÃO QUADRIENAL</t>
  </si>
  <si>
    <t>COM BOLSA</t>
  </si>
  <si>
    <t>%</t>
  </si>
  <si>
    <t>BOLSA UENF</t>
  </si>
  <si>
    <t>BOLSA CAPES</t>
  </si>
  <si>
    <t>BOLSA FAPERJ</t>
  </si>
  <si>
    <t xml:space="preserve"> BOLSA CNPq</t>
  </si>
  <si>
    <t>TOTAL DE ALUNOS ATIVOS DE DOUTORADO - 12/2024</t>
  </si>
  <si>
    <t>FORA DO PRAZO REGULAR (48 MESES)</t>
  </si>
  <si>
    <t>BOLSA CNPq</t>
  </si>
  <si>
    <t>Média 2017-2020</t>
  </si>
  <si>
    <t>TOTAL</t>
  </si>
  <si>
    <t>TOTAL 2017-2020</t>
  </si>
  <si>
    <t>Passagem PMD</t>
  </si>
  <si>
    <t>Média desligados</t>
  </si>
  <si>
    <t>ALUNOS CONCLUINTES 2017-2020</t>
  </si>
  <si>
    <t>Média concluintes</t>
  </si>
  <si>
    <t>Tempo Médio (meses)</t>
  </si>
  <si>
    <t>Ativos</t>
  </si>
  <si>
    <t>Defesas no prazo (48 meses)</t>
  </si>
  <si>
    <t>Média 2021-2024</t>
  </si>
  <si>
    <t>TOTAL 2021-2024</t>
  </si>
  <si>
    <t>ALUNOS CONCLUINTES 2021-2024</t>
  </si>
  <si>
    <t>Observação - tempo de curso baseado na contagem CAPES (48 meses (mês fechado))</t>
  </si>
  <si>
    <t>Base de cálculo anos finalizados - corrigir quando o ciclo finalizar os demais anos do quadriênio</t>
  </si>
  <si>
    <t>ABAIXO OS DADOS PARA QUADRIÊNIO FECHADO - PARA 2021-2024 CONSIDERA-SE AS ENTRADAS DE 2017 A 2020</t>
  </si>
  <si>
    <t>Alunos matriculados em 2020</t>
  </si>
  <si>
    <t>Alunos matriculados em 2019</t>
  </si>
  <si>
    <t>Alunos matriculados em 2018</t>
  </si>
  <si>
    <t>Alunos matriculados em 2017</t>
  </si>
  <si>
    <t>Desligados do programa</t>
  </si>
  <si>
    <t>Defesas no prazo (24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</si>
</sst>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0"/>
      <color rgb="FF000000"/>
      <name val="Aptos Narrow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548DD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548DD4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66CC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953734"/>
        <bgColor rgb="FF953734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B2A1C7"/>
        <bgColor rgb="FFB2A1C7"/>
      </patternFill>
    </fill>
    <fill>
      <patternFill patternType="solid">
        <fgColor rgb="FF7F7F7F"/>
        <bgColor rgb="FF7F7F7F"/>
      </patternFill>
    </fill>
    <fill>
      <patternFill patternType="solid">
        <fgColor rgb="FFE409FB"/>
        <bgColor rgb="FFE409FB"/>
      </patternFill>
    </fill>
    <fill>
      <patternFill patternType="solid">
        <fgColor rgb="FF1DF7C3"/>
        <bgColor rgb="FF1DF7C3"/>
      </patternFill>
    </fill>
    <fill>
      <patternFill patternType="solid">
        <fgColor rgb="FF974806"/>
        <bgColor rgb="FF974806"/>
      </patternFill>
    </fill>
    <fill>
      <patternFill patternType="solid">
        <fgColor rgb="FFB8CCE4"/>
        <bgColor rgb="FFB8CCE4"/>
      </patternFill>
    </fill>
    <fill>
      <patternFill patternType="solid">
        <fgColor rgb="FF0070C0"/>
        <bgColor rgb="FF0070C0"/>
      </patternFill>
    </fill>
    <fill>
      <patternFill patternType="solid">
        <fgColor rgb="FF00CCFF"/>
        <bgColor rgb="FF00CCFF"/>
      </patternFill>
    </fill>
    <fill>
      <patternFill patternType="solid">
        <fgColor rgb="FFFFC000"/>
        <bgColor rgb="FFFFC000"/>
      </patternFill>
    </fill>
    <fill>
      <patternFill patternType="solid">
        <fgColor rgb="FF00FF00"/>
        <bgColor rgb="FF00FF0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E36C09"/>
        <bgColor rgb="FFE36C09"/>
      </patternFill>
    </fill>
    <fill>
      <patternFill patternType="solid">
        <fgColor rgb="FF0066CC"/>
        <bgColor rgb="FF0066CC"/>
      </patternFill>
    </fill>
    <fill>
      <patternFill patternType="solid">
        <fgColor rgb="FF00B050"/>
        <bgColor rgb="FF00B050"/>
      </patternFill>
    </fill>
    <fill>
      <patternFill patternType="solid">
        <fgColor theme="5"/>
        <bgColor theme="5"/>
      </patternFill>
    </fill>
    <fill>
      <patternFill patternType="solid">
        <fgColor rgb="FF00B0F0"/>
        <bgColor rgb="FF00B0F0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rgb="FF333399"/>
        <bgColor rgb="FF333399"/>
      </patternFill>
    </fill>
    <fill>
      <patternFill patternType="solid">
        <fgColor rgb="FFBFBFBF"/>
        <bgColor rgb="FFBFBFBF"/>
      </patternFill>
    </fill>
    <fill>
      <patternFill patternType="solid">
        <fgColor theme="6"/>
        <bgColor theme="6"/>
      </patternFill>
    </fill>
    <fill>
      <patternFill patternType="solid">
        <fgColor rgb="FF548DD4"/>
        <bgColor rgb="FF548DD4"/>
      </patternFill>
    </fill>
    <fill>
      <patternFill patternType="solid">
        <fgColor rgb="FF76923C"/>
        <bgColor rgb="FF76923C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3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4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7" borderId="10" xfId="0" applyFont="1" applyFill="1" applyBorder="1"/>
    <xf numFmtId="0" fontId="4" fillId="7" borderId="10" xfId="0" applyFont="1" applyFill="1" applyBorder="1" applyAlignment="1">
      <alignment horizontal="center"/>
    </xf>
    <xf numFmtId="14" fontId="4" fillId="7" borderId="10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center"/>
    </xf>
    <xf numFmtId="2" fontId="4" fillId="7" borderId="10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2" fontId="4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right"/>
    </xf>
    <xf numFmtId="0" fontId="5" fillId="5" borderId="12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4" fillId="0" borderId="10" xfId="0" applyFont="1" applyBorder="1"/>
    <xf numFmtId="0" fontId="5" fillId="5" borderId="1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7" fillId="0" borderId="10" xfId="0" applyFont="1" applyBorder="1"/>
    <xf numFmtId="0" fontId="5" fillId="6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6" fillId="0" borderId="10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2" fillId="0" borderId="20" xfId="0" applyFont="1" applyBorder="1"/>
    <xf numFmtId="0" fontId="9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0" fillId="0" borderId="0" xfId="0" applyFont="1"/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9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4" fillId="0" borderId="24" xfId="0" applyFont="1" applyBorder="1" applyAlignment="1">
      <alignment vertical="center" wrapText="1"/>
    </xf>
    <xf numFmtId="0" fontId="4" fillId="10" borderId="10" xfId="0" applyFont="1" applyFill="1" applyBorder="1" applyAlignment="1">
      <alignment horizontal="center"/>
    </xf>
    <xf numFmtId="14" fontId="11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5" borderId="7" xfId="0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9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4" fontId="4" fillId="0" borderId="2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13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center" vertical="center"/>
    </xf>
    <xf numFmtId="14" fontId="4" fillId="7" borderId="10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center" vertical="center" wrapText="1"/>
    </xf>
    <xf numFmtId="2" fontId="4" fillId="7" borderId="10" xfId="0" applyNumberFormat="1" applyFont="1" applyFill="1" applyBorder="1" applyAlignment="1">
      <alignment horizontal="center" vertical="center"/>
    </xf>
    <xf numFmtId="0" fontId="12" fillId="0" borderId="0" xfId="0" applyFont="1"/>
    <xf numFmtId="2" fontId="4" fillId="7" borderId="10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14" borderId="10" xfId="0" applyFont="1" applyFill="1" applyBorder="1" applyAlignment="1">
      <alignment horizontal="center" vertical="center"/>
    </xf>
    <xf numFmtId="0" fontId="4" fillId="8" borderId="10" xfId="0" applyFont="1" applyFill="1" applyBorder="1"/>
    <xf numFmtId="0" fontId="4" fillId="8" borderId="10" xfId="0" applyFont="1" applyFill="1" applyBorder="1" applyAlignment="1">
      <alignment horizontal="center"/>
    </xf>
    <xf numFmtId="14" fontId="4" fillId="8" borderId="10" xfId="0" applyNumberFormat="1" applyFont="1" applyFill="1" applyBorder="1" applyAlignment="1">
      <alignment horizontal="center"/>
    </xf>
    <xf numFmtId="0" fontId="4" fillId="8" borderId="10" xfId="0" applyFont="1" applyFill="1" applyBorder="1" applyAlignment="1">
      <alignment horizontal="left"/>
    </xf>
    <xf numFmtId="0" fontId="4" fillId="8" borderId="7" xfId="0" applyFont="1" applyFill="1" applyBorder="1" applyAlignment="1">
      <alignment horizontal="center"/>
    </xf>
    <xf numFmtId="2" fontId="4" fillId="8" borderId="10" xfId="0" applyNumberFormat="1" applyFont="1" applyFill="1" applyBorder="1" applyAlignment="1">
      <alignment horizontal="center"/>
    </xf>
    <xf numFmtId="0" fontId="4" fillId="7" borderId="10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left" vertical="center" wrapText="1"/>
    </xf>
    <xf numFmtId="0" fontId="4" fillId="15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center" vertical="center"/>
    </xf>
    <xf numFmtId="14" fontId="4" fillId="8" borderId="10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center" vertical="center"/>
    </xf>
    <xf numFmtId="2" fontId="4" fillId="8" borderId="10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center" vertical="center"/>
    </xf>
    <xf numFmtId="0" fontId="13" fillId="0" borderId="0" xfId="0" applyFont="1"/>
    <xf numFmtId="0" fontId="4" fillId="16" borderId="10" xfId="0" applyFont="1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left"/>
    </xf>
    <xf numFmtId="0" fontId="4" fillId="7" borderId="10" xfId="0" applyFont="1" applyFill="1" applyBorder="1" applyAlignment="1">
      <alignment vertical="top" wrapText="1"/>
    </xf>
    <xf numFmtId="14" fontId="4" fillId="7" borderId="10" xfId="0" applyNumberFormat="1" applyFont="1" applyFill="1" applyBorder="1" applyAlignment="1">
      <alignment horizontal="center" vertical="top" wrapText="1"/>
    </xf>
    <xf numFmtId="0" fontId="4" fillId="7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left"/>
    </xf>
    <xf numFmtId="0" fontId="4" fillId="7" borderId="7" xfId="0" applyFont="1" applyFill="1" applyBorder="1" applyAlignment="1">
      <alignment horizontal="left" vertical="top" wrapText="1"/>
    </xf>
    <xf numFmtId="0" fontId="4" fillId="18" borderId="10" xfId="0" applyFont="1" applyFill="1" applyBorder="1" applyAlignment="1">
      <alignment horizontal="center" vertical="center"/>
    </xf>
    <xf numFmtId="2" fontId="4" fillId="7" borderId="7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4" fillId="0" borderId="0" xfId="0" applyFont="1" applyAlignment="1">
      <alignment vertical="top" wrapText="1"/>
    </xf>
    <xf numFmtId="0" fontId="5" fillId="10" borderId="25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7" fillId="0" borderId="12" xfId="0" applyFont="1" applyBorder="1"/>
    <xf numFmtId="0" fontId="5" fillId="11" borderId="25" xfId="0" applyFont="1" applyFill="1" applyBorder="1" applyAlignment="1">
      <alignment horizontal="center"/>
    </xf>
    <xf numFmtId="0" fontId="7" fillId="0" borderId="15" xfId="0" applyFont="1" applyBorder="1"/>
    <xf numFmtId="0" fontId="5" fillId="12" borderId="28" xfId="0" applyFont="1" applyFill="1" applyBorder="1" applyAlignment="1">
      <alignment horizontal="center"/>
    </xf>
    <xf numFmtId="0" fontId="2" fillId="0" borderId="0" xfId="0" applyFont="1"/>
    <xf numFmtId="0" fontId="2" fillId="0" borderId="29" xfId="0" applyFont="1" applyBorder="1"/>
    <xf numFmtId="0" fontId="5" fillId="19" borderId="28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14" fillId="0" borderId="15" xfId="0" applyFont="1" applyBorder="1"/>
    <xf numFmtId="0" fontId="5" fillId="6" borderId="28" xfId="0" applyFont="1" applyFill="1" applyBorder="1" applyAlignment="1">
      <alignment horizontal="center"/>
    </xf>
    <xf numFmtId="0" fontId="5" fillId="0" borderId="15" xfId="0" applyFont="1" applyBorder="1" applyAlignment="1">
      <alignment horizontal="right"/>
    </xf>
    <xf numFmtId="0" fontId="5" fillId="20" borderId="28" xfId="0" applyFont="1" applyFill="1" applyBorder="1" applyAlignment="1">
      <alignment horizontal="center"/>
    </xf>
    <xf numFmtId="0" fontId="5" fillId="14" borderId="28" xfId="0" applyFont="1" applyFill="1" applyBorder="1" applyAlignment="1">
      <alignment horizontal="center"/>
    </xf>
    <xf numFmtId="0" fontId="5" fillId="15" borderId="28" xfId="0" applyFont="1" applyFill="1" applyBorder="1" applyAlignment="1">
      <alignment horizontal="center"/>
    </xf>
    <xf numFmtId="0" fontId="14" fillId="0" borderId="0" xfId="0" applyFont="1"/>
    <xf numFmtId="0" fontId="5" fillId="0" borderId="15" xfId="0" applyFont="1" applyBorder="1" applyAlignment="1">
      <alignment horizontal="center"/>
    </xf>
    <xf numFmtId="0" fontId="5" fillId="16" borderId="2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17" borderId="28" xfId="0" applyFont="1" applyFill="1" applyBorder="1" applyAlignment="1">
      <alignment horizontal="center"/>
    </xf>
    <xf numFmtId="0" fontId="15" fillId="0" borderId="10" xfId="0" applyFont="1" applyBorder="1"/>
    <xf numFmtId="0" fontId="5" fillId="2" borderId="28" xfId="0" applyFont="1" applyFill="1" applyBorder="1" applyAlignment="1">
      <alignment horizontal="center"/>
    </xf>
    <xf numFmtId="0" fontId="6" fillId="0" borderId="15" xfId="0" applyFont="1" applyBorder="1"/>
    <xf numFmtId="0" fontId="5" fillId="18" borderId="28" xfId="0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5" fillId="0" borderId="23" xfId="0" applyFont="1" applyBorder="1" applyAlignment="1">
      <alignment horizontal="right"/>
    </xf>
    <xf numFmtId="0" fontId="5" fillId="5" borderId="33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3" fontId="11" fillId="0" borderId="17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4" fillId="21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left"/>
    </xf>
    <xf numFmtId="0" fontId="4" fillId="8" borderId="9" xfId="0" applyFont="1" applyFill="1" applyBorder="1" applyAlignment="1">
      <alignment horizontal="center"/>
    </xf>
    <xf numFmtId="0" fontId="4" fillId="0" borderId="35" xfId="0" applyFont="1" applyBorder="1"/>
    <xf numFmtId="0" fontId="4" fillId="0" borderId="36" xfId="0" applyFont="1" applyBorder="1" applyAlignment="1">
      <alignment horizontal="center"/>
    </xf>
    <xf numFmtId="14" fontId="4" fillId="0" borderId="36" xfId="0" applyNumberFormat="1" applyFont="1" applyBorder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36" xfId="0" applyFont="1" applyBorder="1"/>
    <xf numFmtId="164" fontId="4" fillId="0" borderId="3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4" fillId="5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2" fontId="4" fillId="5" borderId="1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5" fillId="20" borderId="7" xfId="0" applyFont="1" applyFill="1" applyBorder="1" applyAlignment="1">
      <alignment horizontal="center"/>
    </xf>
    <xf numFmtId="14" fontId="4" fillId="5" borderId="15" xfId="0" applyNumberFormat="1" applyFont="1" applyFill="1" applyBorder="1" applyAlignment="1">
      <alignment horizontal="center"/>
    </xf>
    <xf numFmtId="0" fontId="5" fillId="14" borderId="7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164" fontId="4" fillId="7" borderId="10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left" vertical="center" wrapText="1"/>
    </xf>
    <xf numFmtId="164" fontId="4" fillId="7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left" vertical="center"/>
    </xf>
    <xf numFmtId="0" fontId="5" fillId="15" borderId="7" xfId="0" applyFont="1" applyFill="1" applyBorder="1" applyAlignment="1">
      <alignment horizontal="center"/>
    </xf>
    <xf numFmtId="0" fontId="5" fillId="17" borderId="7" xfId="0" applyFont="1" applyFill="1" applyBorder="1" applyAlignment="1">
      <alignment horizontal="center"/>
    </xf>
    <xf numFmtId="0" fontId="5" fillId="18" borderId="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5" borderId="10" xfId="0" applyFont="1" applyFill="1" applyBorder="1"/>
    <xf numFmtId="0" fontId="4" fillId="5" borderId="7" xfId="0" applyFont="1" applyFill="1" applyBorder="1" applyAlignment="1">
      <alignment horizontal="left"/>
    </xf>
    <xf numFmtId="2" fontId="4" fillId="5" borderId="10" xfId="0" applyNumberFormat="1" applyFont="1" applyFill="1" applyBorder="1" applyAlignment="1">
      <alignment horizontal="center"/>
    </xf>
    <xf numFmtId="0" fontId="16" fillId="0" borderId="0" xfId="0" applyFont="1"/>
    <xf numFmtId="0" fontId="9" fillId="0" borderId="4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2" fillId="0" borderId="44" xfId="0" applyFont="1" applyBorder="1"/>
    <xf numFmtId="3" fontId="5" fillId="0" borderId="18" xfId="0" applyNumberFormat="1" applyFont="1" applyBorder="1" applyAlignment="1">
      <alignment horizontal="center"/>
    </xf>
    <xf numFmtId="0" fontId="1" fillId="21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22" borderId="10" xfId="0" applyFont="1" applyFill="1" applyBorder="1" applyAlignment="1">
      <alignment horizontal="center"/>
    </xf>
    <xf numFmtId="0" fontId="5" fillId="22" borderId="10" xfId="0" applyFont="1" applyFill="1" applyBorder="1"/>
    <xf numFmtId="0" fontId="5" fillId="22" borderId="10" xfId="0" applyFont="1" applyFill="1" applyBorder="1" applyAlignment="1">
      <alignment horizontal="center"/>
    </xf>
    <xf numFmtId="0" fontId="5" fillId="22" borderId="7" xfId="0" applyFont="1" applyFill="1" applyBorder="1" applyAlignment="1">
      <alignment horizontal="center"/>
    </xf>
    <xf numFmtId="2" fontId="5" fillId="22" borderId="10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5" fillId="10" borderId="10" xfId="0" applyFont="1" applyFill="1" applyBorder="1"/>
    <xf numFmtId="0" fontId="5" fillId="10" borderId="10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5" fillId="11" borderId="10" xfId="0" applyFont="1" applyFill="1" applyBorder="1"/>
    <xf numFmtId="0" fontId="5" fillId="11" borderId="10" xfId="0" applyFont="1" applyFill="1" applyBorder="1" applyAlignment="1">
      <alignment horizontal="center"/>
    </xf>
    <xf numFmtId="164" fontId="5" fillId="11" borderId="10" xfId="0" applyNumberFormat="1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2" fontId="5" fillId="11" borderId="10" xfId="0" applyNumberFormat="1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5" fillId="0" borderId="19" xfId="0" applyFont="1" applyBorder="1" applyAlignment="1">
      <alignment horizontal="right" vertical="center" wrapText="1"/>
    </xf>
    <xf numFmtId="0" fontId="5" fillId="12" borderId="10" xfId="0" applyFont="1" applyFill="1" applyBorder="1"/>
    <xf numFmtId="0" fontId="5" fillId="12" borderId="10" xfId="0" applyFont="1" applyFill="1" applyBorder="1" applyAlignment="1">
      <alignment horizontal="center"/>
    </xf>
    <xf numFmtId="164" fontId="5" fillId="12" borderId="10" xfId="0" applyNumberFormat="1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/>
    </xf>
    <xf numFmtId="2" fontId="5" fillId="1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24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14" fontId="5" fillId="5" borderId="19" xfId="0" applyNumberFormat="1" applyFont="1" applyFill="1" applyBorder="1" applyAlignment="1">
      <alignment horizontal="right"/>
    </xf>
    <xf numFmtId="14" fontId="5" fillId="5" borderId="0" xfId="0" applyNumberFormat="1" applyFont="1" applyFill="1" applyAlignment="1">
      <alignment horizontal="right"/>
    </xf>
    <xf numFmtId="0" fontId="5" fillId="9" borderId="10" xfId="0" applyFont="1" applyFill="1" applyBorder="1"/>
    <xf numFmtId="0" fontId="5" fillId="9" borderId="10" xfId="0" applyFont="1" applyFill="1" applyBorder="1" applyAlignment="1">
      <alignment horizontal="center"/>
    </xf>
    <xf numFmtId="164" fontId="5" fillId="9" borderId="10" xfId="0" applyNumberFormat="1" applyFont="1" applyFill="1" applyBorder="1" applyAlignment="1">
      <alignment horizontal="center"/>
    </xf>
    <xf numFmtId="2" fontId="5" fillId="9" borderId="10" xfId="0" applyNumberFormat="1" applyFont="1" applyFill="1" applyBorder="1" applyAlignment="1">
      <alignment horizontal="center"/>
    </xf>
    <xf numFmtId="0" fontId="5" fillId="6" borderId="10" xfId="0" applyFont="1" applyFill="1" applyBorder="1"/>
    <xf numFmtId="0" fontId="5" fillId="6" borderId="10" xfId="0" applyFont="1" applyFill="1" applyBorder="1" applyAlignment="1">
      <alignment horizontal="center"/>
    </xf>
    <xf numFmtId="164" fontId="5" fillId="6" borderId="10" xfId="0" applyNumberFormat="1" applyFont="1" applyFill="1" applyBorder="1" applyAlignment="1">
      <alignment horizontal="center"/>
    </xf>
    <xf numFmtId="2" fontId="5" fillId="6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0" fontId="5" fillId="13" borderId="10" xfId="0" applyFont="1" applyFill="1" applyBorder="1"/>
    <xf numFmtId="0" fontId="5" fillId="13" borderId="10" xfId="0" applyFont="1" applyFill="1" applyBorder="1" applyAlignment="1">
      <alignment horizontal="center"/>
    </xf>
    <xf numFmtId="164" fontId="5" fillId="13" borderId="10" xfId="0" applyNumberFormat="1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2" fontId="5" fillId="13" borderId="10" xfId="0" applyNumberFormat="1" applyFont="1" applyFill="1" applyBorder="1" applyAlignment="1">
      <alignment horizontal="center"/>
    </xf>
    <xf numFmtId="0" fontId="4" fillId="8" borderId="10" xfId="0" applyFont="1" applyFill="1" applyBorder="1" applyAlignment="1">
      <alignment vertical="center"/>
    </xf>
    <xf numFmtId="164" fontId="4" fillId="8" borderId="10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left" vertical="center"/>
    </xf>
    <xf numFmtId="14" fontId="5" fillId="5" borderId="0" xfId="0" applyNumberFormat="1" applyFont="1" applyFill="1" applyAlignment="1">
      <alignment horizontal="left"/>
    </xf>
    <xf numFmtId="0" fontId="4" fillId="23" borderId="10" xfId="0" applyFont="1" applyFill="1" applyBorder="1" applyAlignment="1">
      <alignment horizontal="center" vertical="center"/>
    </xf>
    <xf numFmtId="0" fontId="5" fillId="23" borderId="10" xfId="0" applyFont="1" applyFill="1" applyBorder="1"/>
    <xf numFmtId="0" fontId="5" fillId="23" borderId="10" xfId="0" applyFont="1" applyFill="1" applyBorder="1" applyAlignment="1">
      <alignment horizontal="center"/>
    </xf>
    <xf numFmtId="164" fontId="5" fillId="23" borderId="10" xfId="0" applyNumberFormat="1" applyFont="1" applyFill="1" applyBorder="1" applyAlignment="1">
      <alignment horizontal="center"/>
    </xf>
    <xf numFmtId="0" fontId="5" fillId="23" borderId="7" xfId="0" applyFont="1" applyFill="1" applyBorder="1" applyAlignment="1">
      <alignment horizontal="center"/>
    </xf>
    <xf numFmtId="2" fontId="5" fillId="23" borderId="10" xfId="0" applyNumberFormat="1" applyFont="1" applyFill="1" applyBorder="1" applyAlignment="1">
      <alignment horizontal="center"/>
    </xf>
    <xf numFmtId="0" fontId="4" fillId="24" borderId="10" xfId="0" applyFont="1" applyFill="1" applyBorder="1" applyAlignment="1">
      <alignment vertical="center"/>
    </xf>
    <xf numFmtId="0" fontId="4" fillId="24" borderId="10" xfId="0" applyFont="1" applyFill="1" applyBorder="1" applyAlignment="1">
      <alignment horizontal="center" vertical="center"/>
    </xf>
    <xf numFmtId="14" fontId="4" fillId="24" borderId="10" xfId="0" applyNumberFormat="1" applyFont="1" applyFill="1" applyBorder="1" applyAlignment="1">
      <alignment horizontal="center" vertical="center"/>
    </xf>
    <xf numFmtId="1" fontId="4" fillId="24" borderId="10" xfId="0" applyNumberFormat="1" applyFont="1" applyFill="1" applyBorder="1" applyAlignment="1">
      <alignment horizontal="center" vertical="center"/>
    </xf>
    <xf numFmtId="164" fontId="4" fillId="24" borderId="10" xfId="0" applyNumberFormat="1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4" fillId="24" borderId="7" xfId="0" applyFont="1" applyFill="1" applyBorder="1" applyAlignment="1">
      <alignment horizontal="left" vertical="center" wrapText="1"/>
    </xf>
    <xf numFmtId="0" fontId="4" fillId="24" borderId="7" xfId="0" applyFont="1" applyFill="1" applyBorder="1" applyAlignment="1">
      <alignment horizontal="center" vertical="center"/>
    </xf>
    <xf numFmtId="2" fontId="4" fillId="24" borderId="10" xfId="0" applyNumberFormat="1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vertical="center"/>
    </xf>
    <xf numFmtId="0" fontId="4" fillId="25" borderId="10" xfId="0" applyFont="1" applyFill="1" applyBorder="1" applyAlignment="1">
      <alignment horizontal="center" vertical="center"/>
    </xf>
    <xf numFmtId="14" fontId="4" fillId="25" borderId="10" xfId="0" applyNumberFormat="1" applyFont="1" applyFill="1" applyBorder="1" applyAlignment="1">
      <alignment horizontal="center" vertical="center"/>
    </xf>
    <xf numFmtId="1" fontId="4" fillId="25" borderId="10" xfId="0" applyNumberFormat="1" applyFont="1" applyFill="1" applyBorder="1" applyAlignment="1">
      <alignment horizontal="center" vertical="center"/>
    </xf>
    <xf numFmtId="164" fontId="4" fillId="25" borderId="10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left" vertical="center"/>
    </xf>
    <xf numFmtId="0" fontId="4" fillId="25" borderId="7" xfId="0" applyFont="1" applyFill="1" applyBorder="1" applyAlignment="1">
      <alignment horizontal="center" vertical="center"/>
    </xf>
    <xf numFmtId="2" fontId="4" fillId="25" borderId="10" xfId="0" applyNumberFormat="1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center" vertical="center"/>
    </xf>
    <xf numFmtId="164" fontId="4" fillId="24" borderId="7" xfId="0" applyNumberFormat="1" applyFont="1" applyFill="1" applyBorder="1" applyAlignment="1">
      <alignment horizontal="left" vertical="center" wrapText="1"/>
    </xf>
    <xf numFmtId="164" fontId="4" fillId="24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left" vertical="center" wrapText="1"/>
    </xf>
    <xf numFmtId="2" fontId="5" fillId="5" borderId="13" xfId="0" applyNumberFormat="1" applyFont="1" applyFill="1" applyBorder="1" applyAlignment="1">
      <alignment horizontal="center"/>
    </xf>
    <xf numFmtId="0" fontId="4" fillId="5" borderId="0" xfId="0" applyFont="1" applyFill="1"/>
    <xf numFmtId="14" fontId="5" fillId="5" borderId="0" xfId="0" applyNumberFormat="1" applyFont="1" applyFill="1" applyAlignment="1">
      <alignment horizontal="center"/>
    </xf>
    <xf numFmtId="0" fontId="7" fillId="5" borderId="0" xfId="0" applyFont="1" applyFill="1"/>
    <xf numFmtId="0" fontId="5" fillId="15" borderId="10" xfId="0" applyFont="1" applyFill="1" applyBorder="1"/>
    <xf numFmtId="0" fontId="5" fillId="15" borderId="10" xfId="0" applyFont="1" applyFill="1" applyBorder="1" applyAlignment="1">
      <alignment horizontal="center"/>
    </xf>
    <xf numFmtId="164" fontId="5" fillId="15" borderId="10" xfId="0" applyNumberFormat="1" applyFont="1" applyFill="1" applyBorder="1" applyAlignment="1">
      <alignment horizontal="center"/>
    </xf>
    <xf numFmtId="2" fontId="5" fillId="15" borderId="7" xfId="0" applyNumberFormat="1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center"/>
    </xf>
    <xf numFmtId="164" fontId="4" fillId="24" borderId="7" xfId="0" applyNumberFormat="1" applyFont="1" applyFill="1" applyBorder="1" applyAlignment="1">
      <alignment horizontal="left" vertical="center"/>
    </xf>
    <xf numFmtId="164" fontId="4" fillId="8" borderId="7" xfId="0" applyNumberFormat="1" applyFont="1" applyFill="1" applyBorder="1" applyAlignment="1">
      <alignment horizontal="left" vertical="center"/>
    </xf>
    <xf numFmtId="164" fontId="4" fillId="8" borderId="7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2" fontId="4" fillId="24" borderId="7" xfId="0" applyNumberFormat="1" applyFont="1" applyFill="1" applyBorder="1" applyAlignment="1">
      <alignment horizontal="center" vertical="center"/>
    </xf>
    <xf numFmtId="14" fontId="5" fillId="5" borderId="20" xfId="0" applyNumberFormat="1" applyFont="1" applyFill="1" applyBorder="1" applyAlignment="1">
      <alignment horizontal="right"/>
    </xf>
    <xf numFmtId="2" fontId="9" fillId="0" borderId="13" xfId="0" applyNumberFormat="1" applyFont="1" applyBorder="1" applyAlignment="1">
      <alignment horizontal="center"/>
    </xf>
    <xf numFmtId="0" fontId="5" fillId="16" borderId="4" xfId="0" applyFont="1" applyFill="1" applyBorder="1" applyAlignment="1">
      <alignment horizontal="center" vertical="center"/>
    </xf>
    <xf numFmtId="0" fontId="5" fillId="16" borderId="4" xfId="0" applyFont="1" applyFill="1" applyBorder="1"/>
    <xf numFmtId="0" fontId="5" fillId="16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 vertical="center"/>
    </xf>
    <xf numFmtId="0" fontId="4" fillId="24" borderId="4" xfId="0" applyFont="1" applyFill="1" applyBorder="1" applyAlignment="1">
      <alignment vertical="center"/>
    </xf>
    <xf numFmtId="0" fontId="4" fillId="24" borderId="7" xfId="0" applyFont="1" applyFill="1" applyBorder="1" applyAlignment="1">
      <alignment vertical="center"/>
    </xf>
    <xf numFmtId="164" fontId="4" fillId="24" borderId="7" xfId="0" applyNumberFormat="1" applyFont="1" applyFill="1" applyBorder="1" applyAlignment="1">
      <alignment horizontal="left" vertical="center"/>
    </xf>
    <xf numFmtId="164" fontId="4" fillId="24" borderId="9" xfId="0" applyNumberFormat="1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14" fontId="4" fillId="19" borderId="10" xfId="0" applyNumberFormat="1" applyFont="1" applyFill="1" applyBorder="1" applyAlignment="1">
      <alignment horizontal="center" vertical="center"/>
    </xf>
    <xf numFmtId="49" fontId="4" fillId="19" borderId="10" xfId="0" applyNumberFormat="1" applyFont="1" applyFill="1" applyBorder="1" applyAlignment="1">
      <alignment horizontal="center" vertical="center"/>
    </xf>
    <xf numFmtId="164" fontId="4" fillId="19" borderId="7" xfId="0" applyNumberFormat="1" applyFont="1" applyFill="1" applyBorder="1" applyAlignment="1">
      <alignment horizontal="left" vertical="center"/>
    </xf>
    <xf numFmtId="164" fontId="4" fillId="19" borderId="7" xfId="0" applyNumberFormat="1" applyFont="1" applyFill="1" applyBorder="1" applyAlignment="1">
      <alignment horizontal="center" vertical="center"/>
    </xf>
    <xf numFmtId="2" fontId="4" fillId="19" borderId="10" xfId="0" applyNumberFormat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center"/>
    </xf>
    <xf numFmtId="0" fontId="4" fillId="25" borderId="7" xfId="0" applyFont="1" applyFill="1" applyBorder="1" applyAlignment="1">
      <alignment vertical="center"/>
    </xf>
    <xf numFmtId="164" fontId="4" fillId="25" borderId="7" xfId="0" applyNumberFormat="1" applyFont="1" applyFill="1" applyBorder="1" applyAlignment="1">
      <alignment horizontal="left" vertical="center"/>
    </xf>
    <xf numFmtId="164" fontId="4" fillId="25" borderId="7" xfId="0" applyNumberFormat="1" applyFont="1" applyFill="1" applyBorder="1" applyAlignment="1">
      <alignment horizontal="center" vertical="center"/>
    </xf>
    <xf numFmtId="164" fontId="4" fillId="25" borderId="7" xfId="0" applyNumberFormat="1" applyFont="1" applyFill="1" applyBorder="1" applyAlignment="1">
      <alignment horizontal="left" vertical="center"/>
    </xf>
    <xf numFmtId="164" fontId="4" fillId="25" borderId="9" xfId="0" applyNumberFormat="1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vertical="center"/>
    </xf>
    <xf numFmtId="1" fontId="4" fillId="19" borderId="10" xfId="0" applyNumberFormat="1" applyFont="1" applyFill="1" applyBorder="1" applyAlignment="1">
      <alignment horizontal="center" vertical="center"/>
    </xf>
    <xf numFmtId="164" fontId="4" fillId="19" borderId="10" xfId="0" applyNumberFormat="1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vertical="center"/>
    </xf>
    <xf numFmtId="0" fontId="4" fillId="24" borderId="40" xfId="0" applyFont="1" applyFill="1" applyBorder="1" applyAlignment="1">
      <alignment horizontal="center" vertical="center"/>
    </xf>
    <xf numFmtId="14" fontId="4" fillId="24" borderId="40" xfId="0" applyNumberFormat="1" applyFont="1" applyFill="1" applyBorder="1" applyAlignment="1">
      <alignment horizontal="center" vertical="center"/>
    </xf>
    <xf numFmtId="1" fontId="4" fillId="24" borderId="40" xfId="0" applyNumberFormat="1" applyFont="1" applyFill="1" applyBorder="1" applyAlignment="1">
      <alignment horizontal="center" vertical="center"/>
    </xf>
    <xf numFmtId="164" fontId="4" fillId="24" borderId="40" xfId="0" applyNumberFormat="1" applyFont="1" applyFill="1" applyBorder="1" applyAlignment="1">
      <alignment horizontal="center" vertical="center"/>
    </xf>
    <xf numFmtId="164" fontId="4" fillId="24" borderId="1" xfId="0" applyNumberFormat="1" applyFont="1" applyFill="1" applyBorder="1" applyAlignment="1">
      <alignment horizontal="left" vertical="center"/>
    </xf>
    <xf numFmtId="164" fontId="4" fillId="24" borderId="3" xfId="0" applyNumberFormat="1" applyFont="1" applyFill="1" applyBorder="1" applyAlignment="1">
      <alignment horizontal="center" vertical="center"/>
    </xf>
    <xf numFmtId="164" fontId="4" fillId="24" borderId="10" xfId="0" applyNumberFormat="1" applyFont="1" applyFill="1" applyBorder="1" applyAlignment="1">
      <alignment horizontal="left" vertical="center"/>
    </xf>
    <xf numFmtId="0" fontId="5" fillId="17" borderId="10" xfId="0" applyFont="1" applyFill="1" applyBorder="1" applyAlignment="1">
      <alignment horizontal="center" vertical="center"/>
    </xf>
    <xf numFmtId="0" fontId="5" fillId="17" borderId="10" xfId="0" applyFont="1" applyFill="1" applyBorder="1"/>
    <xf numFmtId="0" fontId="5" fillId="17" borderId="10" xfId="0" applyFont="1" applyFill="1" applyBorder="1" applyAlignment="1">
      <alignment horizontal="center"/>
    </xf>
    <xf numFmtId="0" fontId="5" fillId="17" borderId="9" xfId="0" applyFont="1" applyFill="1" applyBorder="1" applyAlignment="1">
      <alignment horizontal="center"/>
    </xf>
    <xf numFmtId="164" fontId="4" fillId="8" borderId="10" xfId="0" applyNumberFormat="1" applyFont="1" applyFill="1" applyBorder="1" applyAlignment="1">
      <alignment horizontal="left" vertical="center"/>
    </xf>
    <xf numFmtId="164" fontId="4" fillId="19" borderId="10" xfId="0" applyNumberFormat="1" applyFont="1" applyFill="1" applyBorder="1" applyAlignment="1">
      <alignment horizontal="left" vertical="center"/>
    </xf>
    <xf numFmtId="164" fontId="4" fillId="19" borderId="1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14" fontId="4" fillId="5" borderId="0" xfId="0" applyNumberFormat="1" applyFont="1" applyFill="1" applyAlignment="1">
      <alignment horizontal="center"/>
    </xf>
    <xf numFmtId="0" fontId="5" fillId="2" borderId="10" xfId="0" applyFont="1" applyFill="1" applyBorder="1"/>
    <xf numFmtId="164" fontId="5" fillId="2" borderId="1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4" fillId="24" borderId="10" xfId="0" applyFont="1" applyFill="1" applyBorder="1"/>
    <xf numFmtId="0" fontId="4" fillId="24" borderId="10" xfId="0" applyFont="1" applyFill="1" applyBorder="1" applyAlignment="1">
      <alignment horizontal="center"/>
    </xf>
    <xf numFmtId="14" fontId="4" fillId="24" borderId="10" xfId="0" applyNumberFormat="1" applyFont="1" applyFill="1" applyBorder="1" applyAlignment="1">
      <alignment horizontal="center"/>
    </xf>
    <xf numFmtId="49" fontId="4" fillId="24" borderId="10" xfId="0" applyNumberFormat="1" applyFont="1" applyFill="1" applyBorder="1" applyAlignment="1">
      <alignment horizontal="center"/>
    </xf>
    <xf numFmtId="164" fontId="4" fillId="24" borderId="7" xfId="0" applyNumberFormat="1" applyFont="1" applyFill="1" applyBorder="1" applyAlignment="1">
      <alignment horizontal="left"/>
    </xf>
    <xf numFmtId="164" fontId="4" fillId="24" borderId="10" xfId="0" applyNumberFormat="1" applyFont="1" applyFill="1" applyBorder="1" applyAlignment="1">
      <alignment horizontal="center"/>
    </xf>
    <xf numFmtId="164" fontId="4" fillId="24" borderId="7" xfId="0" applyNumberFormat="1" applyFont="1" applyFill="1" applyBorder="1" applyAlignment="1">
      <alignment horizontal="center"/>
    </xf>
    <xf numFmtId="2" fontId="4" fillId="24" borderId="10" xfId="0" applyNumberFormat="1" applyFont="1" applyFill="1" applyBorder="1" applyAlignment="1">
      <alignment horizontal="center"/>
    </xf>
    <xf numFmtId="0" fontId="4" fillId="19" borderId="10" xfId="0" applyFont="1" applyFill="1" applyBorder="1"/>
    <xf numFmtId="0" fontId="4" fillId="19" borderId="10" xfId="0" applyFont="1" applyFill="1" applyBorder="1" applyAlignment="1">
      <alignment horizontal="center"/>
    </xf>
    <xf numFmtId="14" fontId="4" fillId="19" borderId="10" xfId="0" applyNumberFormat="1" applyFont="1" applyFill="1" applyBorder="1" applyAlignment="1">
      <alignment horizontal="center"/>
    </xf>
    <xf numFmtId="49" fontId="4" fillId="19" borderId="10" xfId="0" applyNumberFormat="1" applyFont="1" applyFill="1" applyBorder="1" applyAlignment="1">
      <alignment horizontal="center"/>
    </xf>
    <xf numFmtId="164" fontId="4" fillId="19" borderId="7" xfId="0" applyNumberFormat="1" applyFont="1" applyFill="1" applyBorder="1" applyAlignment="1">
      <alignment horizontal="left"/>
    </xf>
    <xf numFmtId="164" fontId="4" fillId="19" borderId="7" xfId="0" applyNumberFormat="1" applyFont="1" applyFill="1" applyBorder="1" applyAlignment="1">
      <alignment horizontal="center"/>
    </xf>
    <xf numFmtId="0" fontId="4" fillId="25" borderId="10" xfId="0" applyFont="1" applyFill="1" applyBorder="1"/>
    <xf numFmtId="0" fontId="4" fillId="25" borderId="10" xfId="0" applyFont="1" applyFill="1" applyBorder="1" applyAlignment="1">
      <alignment horizontal="center"/>
    </xf>
    <xf numFmtId="14" fontId="4" fillId="25" borderId="10" xfId="0" applyNumberFormat="1" applyFont="1" applyFill="1" applyBorder="1" applyAlignment="1">
      <alignment horizontal="center"/>
    </xf>
    <xf numFmtId="1" fontId="4" fillId="25" borderId="10" xfId="0" applyNumberFormat="1" applyFont="1" applyFill="1" applyBorder="1" applyAlignment="1">
      <alignment horizontal="center"/>
    </xf>
    <xf numFmtId="49" fontId="4" fillId="25" borderId="10" xfId="0" applyNumberFormat="1" applyFont="1" applyFill="1" applyBorder="1" applyAlignment="1">
      <alignment horizontal="center"/>
    </xf>
    <xf numFmtId="49" fontId="4" fillId="25" borderId="7" xfId="0" applyNumberFormat="1" applyFont="1" applyFill="1" applyBorder="1" applyAlignment="1">
      <alignment horizontal="left"/>
    </xf>
    <xf numFmtId="49" fontId="4" fillId="25" borderId="7" xfId="0" applyNumberFormat="1" applyFont="1" applyFill="1" applyBorder="1" applyAlignment="1">
      <alignment horizontal="center"/>
    </xf>
    <xf numFmtId="164" fontId="4" fillId="25" borderId="10" xfId="0" applyNumberFormat="1" applyFont="1" applyFill="1" applyBorder="1" applyAlignment="1">
      <alignment horizontal="center"/>
    </xf>
    <xf numFmtId="164" fontId="4" fillId="24" borderId="7" xfId="0" applyNumberFormat="1" applyFont="1" applyFill="1" applyBorder="1" applyAlignment="1">
      <alignment horizontal="left"/>
    </xf>
    <xf numFmtId="1" fontId="4" fillId="8" borderId="10" xfId="0" applyNumberFormat="1" applyFont="1" applyFill="1" applyBorder="1" applyAlignment="1">
      <alignment horizontal="center"/>
    </xf>
    <xf numFmtId="164" fontId="4" fillId="8" borderId="10" xfId="0" applyNumberFormat="1" applyFont="1" applyFill="1" applyBorder="1" applyAlignment="1">
      <alignment horizontal="center"/>
    </xf>
    <xf numFmtId="164" fontId="4" fillId="8" borderId="7" xfId="0" applyNumberFormat="1" applyFont="1" applyFill="1" applyBorder="1" applyAlignment="1">
      <alignment horizontal="left"/>
    </xf>
    <xf numFmtId="164" fontId="4" fillId="8" borderId="7" xfId="0" applyNumberFormat="1" applyFont="1" applyFill="1" applyBorder="1" applyAlignment="1">
      <alignment horizontal="center"/>
    </xf>
    <xf numFmtId="0" fontId="5" fillId="18" borderId="10" xfId="0" applyFont="1" applyFill="1" applyBorder="1"/>
    <xf numFmtId="0" fontId="5" fillId="18" borderId="10" xfId="0" applyFont="1" applyFill="1" applyBorder="1" applyAlignment="1">
      <alignment horizontal="center"/>
    </xf>
    <xf numFmtId="164" fontId="5" fillId="18" borderId="10" xfId="0" applyNumberFormat="1" applyFont="1" applyFill="1" applyBorder="1" applyAlignment="1">
      <alignment horizontal="center"/>
    </xf>
    <xf numFmtId="2" fontId="5" fillId="18" borderId="10" xfId="0" applyNumberFormat="1" applyFont="1" applyFill="1" applyBorder="1" applyAlignment="1">
      <alignment horizontal="center"/>
    </xf>
    <xf numFmtId="1" fontId="4" fillId="19" borderId="10" xfId="0" applyNumberFormat="1" applyFont="1" applyFill="1" applyBorder="1" applyAlignment="1">
      <alignment horizontal="center"/>
    </xf>
    <xf numFmtId="164" fontId="4" fillId="19" borderId="10" xfId="0" applyNumberFormat="1" applyFont="1" applyFill="1" applyBorder="1" applyAlignment="1">
      <alignment horizontal="left"/>
    </xf>
    <xf numFmtId="164" fontId="4" fillId="19" borderId="10" xfId="0" applyNumberFormat="1" applyFont="1" applyFill="1" applyBorder="1" applyAlignment="1">
      <alignment horizontal="center"/>
    </xf>
    <xf numFmtId="164" fontId="4" fillId="25" borderId="10" xfId="0" applyNumberFormat="1" applyFont="1" applyFill="1" applyBorder="1" applyAlignment="1">
      <alignment horizontal="left"/>
    </xf>
    <xf numFmtId="164" fontId="4" fillId="25" borderId="7" xfId="0" applyNumberFormat="1" applyFont="1" applyFill="1" applyBorder="1" applyAlignment="1">
      <alignment horizontal="center"/>
    </xf>
    <xf numFmtId="164" fontId="4" fillId="24" borderId="10" xfId="0" applyNumberFormat="1" applyFont="1" applyFill="1" applyBorder="1" applyAlignment="1">
      <alignment horizontal="left"/>
    </xf>
    <xf numFmtId="0" fontId="5" fillId="22" borderId="25" xfId="0" applyFont="1" applyFill="1" applyBorder="1" applyAlignment="1">
      <alignment horizontal="center"/>
    </xf>
    <xf numFmtId="0" fontId="5" fillId="13" borderId="28" xfId="0" applyFont="1" applyFill="1" applyBorder="1" applyAlignment="1">
      <alignment horizontal="center"/>
    </xf>
    <xf numFmtId="164" fontId="5" fillId="8" borderId="28" xfId="0" applyNumberFormat="1" applyFont="1" applyFill="1" applyBorder="1" applyAlignment="1">
      <alignment horizontal="center"/>
    </xf>
    <xf numFmtId="0" fontId="5" fillId="25" borderId="28" xfId="0" applyFont="1" applyFill="1" applyBorder="1" applyAlignment="1">
      <alignment horizontal="center"/>
    </xf>
    <xf numFmtId="0" fontId="5" fillId="24" borderId="28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26" borderId="30" xfId="0" applyFont="1" applyFill="1" applyBorder="1" applyAlignment="1">
      <alignment horizontal="center"/>
    </xf>
    <xf numFmtId="0" fontId="6" fillId="0" borderId="31" xfId="0" applyFont="1" applyBorder="1"/>
    <xf numFmtId="0" fontId="1" fillId="2" borderId="19" xfId="0" applyFont="1" applyFill="1" applyBorder="1" applyAlignment="1">
      <alignment horizontal="center"/>
    </xf>
    <xf numFmtId="0" fontId="2" fillId="0" borderId="45" xfId="0" applyFont="1" applyBorder="1"/>
    <xf numFmtId="0" fontId="2" fillId="0" borderId="46" xfId="0" applyFont="1" applyBorder="1"/>
    <xf numFmtId="0" fontId="4" fillId="0" borderId="42" xfId="0" applyFont="1" applyBorder="1" applyAlignment="1">
      <alignment horizontal="center"/>
    </xf>
    <xf numFmtId="0" fontId="5" fillId="2" borderId="42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0" fontId="5" fillId="2" borderId="43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2" fillId="0" borderId="47" xfId="0" applyFont="1" applyBorder="1"/>
    <xf numFmtId="0" fontId="4" fillId="0" borderId="38" xfId="0" applyFont="1" applyBorder="1" applyAlignment="1">
      <alignment horizontal="center"/>
    </xf>
    <xf numFmtId="0" fontId="5" fillId="9" borderId="42" xfId="0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2" fontId="4" fillId="9" borderId="10" xfId="0" applyNumberFormat="1" applyFont="1" applyFill="1" applyBorder="1" applyAlignment="1">
      <alignment horizontal="center"/>
    </xf>
    <xf numFmtId="1" fontId="4" fillId="9" borderId="7" xfId="0" applyNumberFormat="1" applyFont="1" applyFill="1" applyBorder="1" applyAlignment="1">
      <alignment horizontal="center"/>
    </xf>
    <xf numFmtId="1" fontId="4" fillId="9" borderId="10" xfId="0" applyNumberFormat="1" applyFont="1" applyFill="1" applyBorder="1" applyAlignment="1">
      <alignment horizontal="center"/>
    </xf>
    <xf numFmtId="0" fontId="5" fillId="14" borderId="42" xfId="0" applyFont="1" applyFill="1" applyBorder="1" applyAlignment="1">
      <alignment horizontal="right"/>
    </xf>
    <xf numFmtId="0" fontId="4" fillId="0" borderId="10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2" fontId="11" fillId="0" borderId="10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5" fillId="15" borderId="42" xfId="0" applyFont="1" applyFill="1" applyBorder="1" applyAlignment="1">
      <alignment horizontal="right"/>
    </xf>
    <xf numFmtId="0" fontId="5" fillId="16" borderId="42" xfId="0" applyFont="1" applyFill="1" applyBorder="1" applyAlignment="1">
      <alignment horizontal="right"/>
    </xf>
    <xf numFmtId="0" fontId="5" fillId="17" borderId="43" xfId="0" applyFont="1" applyFill="1" applyBorder="1" applyAlignment="1">
      <alignment horizontal="right"/>
    </xf>
    <xf numFmtId="0" fontId="4" fillId="0" borderId="39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2" fontId="11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12" xfId="0" applyFont="1" applyBorder="1"/>
    <xf numFmtId="2" fontId="11" fillId="0" borderId="15" xfId="0" applyNumberFormat="1" applyFont="1" applyBorder="1" applyAlignment="1">
      <alignment horizontal="center"/>
    </xf>
    <xf numFmtId="0" fontId="5" fillId="27" borderId="42" xfId="0" applyFont="1" applyFill="1" applyBorder="1" applyAlignment="1">
      <alignment horizontal="right"/>
    </xf>
    <xf numFmtId="2" fontId="11" fillId="2" borderId="10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5" fillId="25" borderId="42" xfId="0" applyFont="1" applyFill="1" applyBorder="1" applyAlignment="1">
      <alignment horizontal="right"/>
    </xf>
    <xf numFmtId="0" fontId="5" fillId="19" borderId="42" xfId="0" applyFont="1" applyFill="1" applyBorder="1" applyAlignment="1">
      <alignment horizontal="right"/>
    </xf>
    <xf numFmtId="0" fontId="5" fillId="24" borderId="43" xfId="0" applyFont="1" applyFill="1" applyBorder="1" applyAlignment="1">
      <alignment horizontal="right"/>
    </xf>
    <xf numFmtId="2" fontId="4" fillId="0" borderId="17" xfId="0" applyNumberFormat="1" applyFont="1" applyBorder="1" applyAlignment="1">
      <alignment horizontal="center"/>
    </xf>
    <xf numFmtId="0" fontId="5" fillId="0" borderId="25" xfId="0" applyFont="1" applyBorder="1" applyAlignment="1">
      <alignment horizontal="right"/>
    </xf>
    <xf numFmtId="0" fontId="2" fillId="0" borderId="48" xfId="0" applyFont="1" applyBorder="1"/>
    <xf numFmtId="0" fontId="4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5" fillId="9" borderId="19" xfId="0" applyFont="1" applyFill="1" applyBorder="1" applyAlignment="1">
      <alignment horizontal="right"/>
    </xf>
    <xf numFmtId="2" fontId="4" fillId="2" borderId="38" xfId="0" applyNumberFormat="1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2" fontId="4" fillId="9" borderId="12" xfId="0" applyNumberFormat="1" applyFont="1" applyFill="1" applyBorder="1" applyAlignment="1">
      <alignment horizontal="center"/>
    </xf>
    <xf numFmtId="2" fontId="4" fillId="9" borderId="13" xfId="0" applyNumberFormat="1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2" fontId="4" fillId="9" borderId="15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 wrapText="1"/>
    </xf>
    <xf numFmtId="0" fontId="5" fillId="10" borderId="42" xfId="0" applyFont="1" applyFill="1" applyBorder="1" applyAlignment="1">
      <alignment horizontal="right"/>
    </xf>
    <xf numFmtId="0" fontId="5" fillId="11" borderId="42" xfId="0" applyFont="1" applyFill="1" applyBorder="1" applyAlignment="1">
      <alignment horizontal="right"/>
    </xf>
    <xf numFmtId="0" fontId="5" fillId="12" borderId="42" xfId="0" applyFont="1" applyFill="1" applyBorder="1" applyAlignment="1">
      <alignment horizontal="right"/>
    </xf>
    <xf numFmtId="0" fontId="5" fillId="6" borderId="42" xfId="0" applyFont="1" applyFill="1" applyBorder="1" applyAlignment="1">
      <alignment horizontal="right"/>
    </xf>
    <xf numFmtId="0" fontId="5" fillId="13" borderId="43" xfId="0" applyFont="1" applyFill="1" applyBorder="1" applyAlignment="1">
      <alignment horizontal="right"/>
    </xf>
    <xf numFmtId="1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 wrapText="1"/>
    </xf>
    <xf numFmtId="0" fontId="4" fillId="0" borderId="50" xfId="0" applyFont="1" applyBorder="1"/>
    <xf numFmtId="0" fontId="9" fillId="0" borderId="5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2" fillId="0" borderId="52" xfId="0" applyFont="1" applyBorder="1"/>
    <xf numFmtId="0" fontId="6" fillId="0" borderId="0" xfId="0" applyFont="1" applyAlignment="1">
      <alignment horizontal="center"/>
    </xf>
    <xf numFmtId="0" fontId="5" fillId="5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164" fontId="7" fillId="0" borderId="0" xfId="0" applyNumberFormat="1" applyFont="1"/>
    <xf numFmtId="2" fontId="7" fillId="0" borderId="0" xfId="0" applyNumberFormat="1" applyFont="1"/>
    <xf numFmtId="0" fontId="5" fillId="9" borderId="14" xfId="0" applyFont="1" applyFill="1" applyBorder="1" applyAlignment="1">
      <alignment horizontal="right"/>
    </xf>
    <xf numFmtId="0" fontId="5" fillId="9" borderId="10" xfId="0" applyFont="1" applyFill="1" applyBorder="1" applyAlignment="1">
      <alignment horizontal="right"/>
    </xf>
    <xf numFmtId="0" fontId="5" fillId="28" borderId="42" xfId="0" applyFont="1" applyFill="1" applyBorder="1" applyAlignment="1">
      <alignment horizontal="right"/>
    </xf>
    <xf numFmtId="0" fontId="5" fillId="13" borderId="53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29" borderId="7" xfId="0" applyFont="1" applyFill="1" applyBorder="1" applyAlignment="1">
      <alignment horizontal="right"/>
    </xf>
    <xf numFmtId="0" fontId="5" fillId="30" borderId="7" xfId="0" applyFont="1" applyFill="1" applyBorder="1" applyAlignment="1">
      <alignment horizontal="right"/>
    </xf>
    <xf numFmtId="0" fontId="5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5" fillId="30" borderId="4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D37B-AB40-AE45-A38E-FD0F9AE585AE}">
  <dimension ref="A1:AI1048"/>
  <sheetViews>
    <sheetView tabSelected="1" view="pageBreakPreview" topLeftCell="A431" zoomScale="60" zoomScaleNormal="68" workbookViewId="0">
      <selection activeCell="O100" sqref="O100"/>
    </sheetView>
  </sheetViews>
  <sheetFormatPr baseColWidth="10" defaultColWidth="15.19921875" defaultRowHeight="15" customHeight="1" x14ac:dyDescent="0.2"/>
  <cols>
    <col min="1" max="1" width="9" customWidth="1"/>
    <col min="2" max="2" width="63.796875" customWidth="1"/>
    <col min="3" max="3" width="16.19921875" customWidth="1"/>
    <col min="4" max="4" width="22.19921875" customWidth="1"/>
    <col min="5" max="5" width="21.19921875" customWidth="1"/>
    <col min="6" max="6" width="22.796875" customWidth="1"/>
    <col min="7" max="7" width="21.19921875" customWidth="1"/>
    <col min="8" max="8" width="21" customWidth="1"/>
    <col min="9" max="9" width="21.59765625" customWidth="1"/>
    <col min="10" max="10" width="23.3984375" customWidth="1"/>
    <col min="11" max="13" width="22.59765625" customWidth="1"/>
    <col min="14" max="14" width="55.19921875" customWidth="1"/>
    <col min="15" max="16" width="18.796875" customWidth="1"/>
    <col min="17" max="27" width="9.59765625" customWidth="1"/>
  </cols>
  <sheetData>
    <row r="1" spans="1:35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35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35" ht="15" customHeight="1" x14ac:dyDescent="0.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35" ht="15" customHeight="1" x14ac:dyDescent="0.2">
      <c r="A4" s="11"/>
      <c r="B4" s="12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35" ht="15" customHeight="1" x14ac:dyDescent="0.2">
      <c r="A5" s="13"/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6" t="s">
        <v>7</v>
      </c>
      <c r="H5" s="16" t="s">
        <v>8</v>
      </c>
      <c r="I5" s="15" t="s">
        <v>9</v>
      </c>
      <c r="J5" s="17" t="s">
        <v>10</v>
      </c>
      <c r="K5" s="10"/>
      <c r="L5" s="17" t="s">
        <v>11</v>
      </c>
      <c r="M5" s="10"/>
      <c r="N5" s="18" t="s">
        <v>12</v>
      </c>
    </row>
    <row r="6" spans="1:35" ht="15" customHeight="1" x14ac:dyDescent="0.2">
      <c r="A6" s="19">
        <v>1</v>
      </c>
      <c r="B6" s="20" t="s">
        <v>13</v>
      </c>
      <c r="C6" s="21" t="s">
        <v>14</v>
      </c>
      <c r="D6" s="22">
        <v>45498</v>
      </c>
      <c r="E6" s="22">
        <v>46958</v>
      </c>
      <c r="F6" s="21"/>
      <c r="G6" s="23">
        <v>45505</v>
      </c>
      <c r="H6" s="23">
        <v>46964</v>
      </c>
      <c r="I6" s="24">
        <v>48</v>
      </c>
      <c r="J6" s="25" t="s">
        <v>15</v>
      </c>
      <c r="K6" s="10"/>
      <c r="L6" s="26" t="s">
        <v>16</v>
      </c>
      <c r="M6" s="10"/>
      <c r="N6" s="27" t="s">
        <v>17</v>
      </c>
    </row>
    <row r="7" spans="1:35" ht="15" customHeight="1" x14ac:dyDescent="0.2">
      <c r="A7" s="19">
        <v>2</v>
      </c>
      <c r="B7" s="20" t="s">
        <v>18</v>
      </c>
      <c r="C7" s="21" t="s">
        <v>14</v>
      </c>
      <c r="D7" s="22">
        <v>45498</v>
      </c>
      <c r="E7" s="22">
        <v>46958</v>
      </c>
      <c r="F7" s="21"/>
      <c r="G7" s="23">
        <v>45505</v>
      </c>
      <c r="H7" s="23">
        <v>46964</v>
      </c>
      <c r="I7" s="24">
        <v>48</v>
      </c>
      <c r="J7" s="25" t="s">
        <v>19</v>
      </c>
      <c r="K7" s="10"/>
      <c r="L7" s="28" t="s">
        <v>20</v>
      </c>
      <c r="M7" s="10"/>
      <c r="N7" s="27" t="s">
        <v>17</v>
      </c>
    </row>
    <row r="8" spans="1:35" ht="15" customHeight="1" x14ac:dyDescent="0.2">
      <c r="A8" s="29">
        <v>1</v>
      </c>
      <c r="B8" s="30" t="s">
        <v>21</v>
      </c>
      <c r="C8" s="31" t="s">
        <v>14</v>
      </c>
      <c r="D8" s="32">
        <v>44627</v>
      </c>
      <c r="E8" s="32">
        <v>46087</v>
      </c>
      <c r="F8" s="31"/>
      <c r="G8" s="32">
        <v>44621</v>
      </c>
      <c r="H8" s="32">
        <v>44985</v>
      </c>
      <c r="I8" s="31">
        <v>12</v>
      </c>
      <c r="J8" s="33" t="s">
        <v>22</v>
      </c>
      <c r="K8" s="10"/>
      <c r="L8" s="34" t="s">
        <v>23</v>
      </c>
      <c r="M8" s="10"/>
      <c r="N8" s="35" t="s">
        <v>24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15" customHeight="1" x14ac:dyDescent="0.2">
      <c r="A9" s="37"/>
      <c r="B9" s="38"/>
      <c r="C9" s="39"/>
      <c r="D9" s="40"/>
      <c r="E9" s="40"/>
      <c r="F9" s="39"/>
      <c r="G9" s="40"/>
      <c r="H9" s="40"/>
      <c r="I9" s="39"/>
      <c r="J9" s="41"/>
      <c r="K9" s="42"/>
      <c r="L9" s="39"/>
      <c r="M9" s="42"/>
      <c r="N9" s="43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1:35" ht="15" customHeight="1" thickBot="1" x14ac:dyDescent="0.25">
      <c r="A10" s="37"/>
      <c r="B10" s="38"/>
      <c r="C10" s="39"/>
      <c r="D10" s="40"/>
      <c r="E10" s="40"/>
      <c r="F10" s="39"/>
      <c r="G10" s="40"/>
      <c r="H10" s="40"/>
      <c r="I10" s="39"/>
      <c r="J10" s="41"/>
      <c r="K10" s="42"/>
      <c r="L10" s="39"/>
      <c r="M10" s="42"/>
      <c r="N10" s="43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1:35" ht="15" customHeight="1" x14ac:dyDescent="0.2">
      <c r="A11" s="37"/>
      <c r="B11" s="44" t="s">
        <v>25</v>
      </c>
      <c r="C11" s="45">
        <v>0</v>
      </c>
      <c r="D11" s="46"/>
      <c r="E11" s="47"/>
      <c r="F11" s="39"/>
      <c r="G11" s="40"/>
      <c r="H11" s="40"/>
      <c r="I11" s="39"/>
      <c r="J11" s="41"/>
      <c r="K11" s="42"/>
      <c r="L11" s="39"/>
      <c r="M11" s="42"/>
      <c r="N11" s="43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</row>
    <row r="12" spans="1:35" ht="15" customHeight="1" x14ac:dyDescent="0.2">
      <c r="A12" s="37"/>
      <c r="B12" s="48" t="s">
        <v>26</v>
      </c>
      <c r="C12" s="15">
        <v>0</v>
      </c>
      <c r="D12" s="49"/>
      <c r="E12" s="50"/>
      <c r="F12" s="39"/>
      <c r="G12" s="51" t="s">
        <v>27</v>
      </c>
      <c r="H12" s="9"/>
      <c r="I12" s="9"/>
      <c r="J12" s="10"/>
      <c r="K12" s="42"/>
      <c r="L12" s="39"/>
      <c r="M12" s="42"/>
      <c r="N12" s="43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1:35" ht="15" customHeight="1" x14ac:dyDescent="0.2">
      <c r="A13" s="37"/>
      <c r="B13" s="48" t="s">
        <v>28</v>
      </c>
      <c r="C13" s="15">
        <v>0</v>
      </c>
      <c r="D13" s="52"/>
      <c r="E13" s="50"/>
      <c r="F13" s="39"/>
      <c r="G13" s="53" t="s">
        <v>29</v>
      </c>
      <c r="H13" s="9"/>
      <c r="I13" s="9"/>
      <c r="J13" s="10"/>
      <c r="K13" s="42"/>
      <c r="L13" s="39"/>
      <c r="M13" s="42"/>
      <c r="N13" s="43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</row>
    <row r="14" spans="1:35" ht="15" customHeight="1" x14ac:dyDescent="0.2">
      <c r="A14" s="37"/>
      <c r="B14" s="48" t="s">
        <v>30</v>
      </c>
      <c r="C14" s="15">
        <v>0</v>
      </c>
      <c r="D14" s="52"/>
      <c r="E14" s="50"/>
      <c r="F14" s="39"/>
      <c r="G14" s="54" t="s">
        <v>31</v>
      </c>
      <c r="H14" s="9"/>
      <c r="I14" s="9"/>
      <c r="J14" s="10"/>
      <c r="K14" s="39"/>
      <c r="L14" s="39"/>
      <c r="M14" s="39"/>
      <c r="N14" s="43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 ht="15" customHeight="1" x14ac:dyDescent="0.2">
      <c r="A15" s="55"/>
      <c r="B15" s="48" t="s">
        <v>32</v>
      </c>
      <c r="C15" s="15">
        <v>0</v>
      </c>
      <c r="D15" s="52"/>
      <c r="E15" s="56"/>
      <c r="F15" s="39"/>
      <c r="G15" s="57" t="s">
        <v>33</v>
      </c>
      <c r="H15" s="9"/>
      <c r="I15" s="9"/>
      <c r="J15" s="10"/>
      <c r="K15" s="39"/>
      <c r="L15" s="39"/>
      <c r="M15" s="39"/>
      <c r="N15" s="43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5" customHeight="1" x14ac:dyDescent="0.2">
      <c r="A16" s="55"/>
      <c r="B16" s="48" t="s">
        <v>34</v>
      </c>
      <c r="C16" s="15">
        <v>0</v>
      </c>
      <c r="D16" s="58"/>
      <c r="E16" s="59"/>
      <c r="F16" s="39"/>
      <c r="G16" s="60" t="s">
        <v>35</v>
      </c>
      <c r="H16" s="9"/>
      <c r="I16" s="9"/>
      <c r="J16" s="10"/>
      <c r="K16" s="39"/>
      <c r="L16" s="39"/>
      <c r="M16" s="39"/>
      <c r="N16" s="43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1:35" ht="15" customHeight="1" x14ac:dyDescent="0.2">
      <c r="A17" s="37"/>
      <c r="B17" s="48" t="s">
        <v>36</v>
      </c>
      <c r="C17" s="15">
        <v>1</v>
      </c>
      <c r="D17" s="61"/>
      <c r="E17" s="59"/>
      <c r="F17" s="39"/>
      <c r="G17" s="62"/>
      <c r="H17" s="63"/>
      <c r="I17" s="63"/>
      <c r="J17" s="63"/>
      <c r="K17" s="42"/>
      <c r="L17" s="42"/>
      <c r="M17" s="42"/>
      <c r="N17" s="38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ht="15" customHeight="1" x14ac:dyDescent="0.2">
      <c r="A18" s="37"/>
      <c r="B18" s="48" t="s">
        <v>37</v>
      </c>
      <c r="C18" s="15">
        <v>1</v>
      </c>
      <c r="D18" s="58"/>
      <c r="E18" s="59"/>
      <c r="F18" s="39"/>
      <c r="G18" s="62"/>
      <c r="H18" s="63"/>
      <c r="I18" s="63"/>
      <c r="J18" s="63"/>
      <c r="K18" s="42"/>
      <c r="L18" s="42"/>
      <c r="M18" s="42"/>
      <c r="N18" s="38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ht="15" customHeight="1" x14ac:dyDescent="0.2">
      <c r="A19" s="37"/>
      <c r="B19" s="48" t="s">
        <v>38</v>
      </c>
      <c r="C19" s="15">
        <v>2</v>
      </c>
      <c r="D19" s="58"/>
      <c r="E19" s="59"/>
      <c r="F19" s="39"/>
      <c r="G19" s="62"/>
      <c r="H19" s="63"/>
      <c r="I19" s="63"/>
      <c r="J19" s="63"/>
      <c r="K19" s="42"/>
      <c r="L19" s="42"/>
      <c r="M19" s="42"/>
      <c r="N19" s="38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ht="15" customHeight="1" thickBot="1" x14ac:dyDescent="0.25">
      <c r="A20" s="37"/>
      <c r="B20" s="64" t="s">
        <v>39</v>
      </c>
      <c r="C20" s="65">
        <v>0</v>
      </c>
      <c r="D20" s="66" t="s">
        <v>40</v>
      </c>
      <c r="E20" s="67"/>
      <c r="F20" s="39"/>
      <c r="G20" s="62"/>
      <c r="H20" s="63"/>
      <c r="I20" s="63"/>
      <c r="J20" s="63"/>
      <c r="K20" s="42"/>
      <c r="L20" s="42"/>
      <c r="M20" s="42"/>
      <c r="N20" s="38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35" ht="15" customHeight="1" thickBot="1" x14ac:dyDescent="0.25">
      <c r="A21" s="37"/>
      <c r="B21" s="64" t="s">
        <v>41</v>
      </c>
      <c r="C21" s="65">
        <v>0</v>
      </c>
      <c r="D21" s="66" t="s">
        <v>40</v>
      </c>
      <c r="E21" s="67"/>
      <c r="F21" s="39"/>
      <c r="G21" s="62"/>
      <c r="H21" s="63"/>
      <c r="I21" s="63"/>
      <c r="J21" s="63"/>
      <c r="K21" s="42"/>
      <c r="L21" s="42"/>
      <c r="M21" s="42"/>
      <c r="N21" s="38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 ht="15" customHeight="1" x14ac:dyDescent="0.2">
      <c r="A22" s="37"/>
      <c r="F22" s="39"/>
      <c r="G22" s="62"/>
      <c r="H22" s="63"/>
      <c r="I22" s="63"/>
      <c r="J22" s="63"/>
      <c r="K22" s="42"/>
      <c r="L22" s="42"/>
      <c r="M22" s="42"/>
      <c r="N22" s="38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35" ht="15" customHeight="1" thickBot="1" x14ac:dyDescent="0.25">
      <c r="A23" s="37"/>
      <c r="B23" s="36"/>
      <c r="C23" s="36"/>
      <c r="D23" s="39"/>
      <c r="E23" s="39"/>
      <c r="F23" s="39"/>
      <c r="G23" s="68"/>
      <c r="H23" s="68"/>
      <c r="I23" s="68"/>
      <c r="J23" s="68"/>
      <c r="K23" s="42"/>
      <c r="L23" s="42"/>
      <c r="M23" s="42"/>
      <c r="N23" s="38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</row>
    <row r="24" spans="1:35" ht="15" customHeight="1" x14ac:dyDescent="0.2">
      <c r="A24" s="39"/>
      <c r="B24" s="69" t="s">
        <v>42</v>
      </c>
      <c r="C24" s="70"/>
      <c r="D24" s="71">
        <v>2017</v>
      </c>
      <c r="E24" s="72">
        <v>2018</v>
      </c>
      <c r="F24" s="72">
        <v>2019</v>
      </c>
      <c r="G24" s="72">
        <v>2020</v>
      </c>
      <c r="H24" s="72">
        <v>2021</v>
      </c>
      <c r="I24" s="72">
        <v>2022</v>
      </c>
      <c r="J24" s="72">
        <v>2023</v>
      </c>
      <c r="K24" s="72">
        <v>2024</v>
      </c>
      <c r="L24" s="72" t="s">
        <v>43</v>
      </c>
      <c r="M24" s="73">
        <v>2026</v>
      </c>
      <c r="N24" s="36"/>
      <c r="O24" s="36"/>
      <c r="P24" s="41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</row>
    <row r="25" spans="1:35" ht="15" customHeight="1" x14ac:dyDescent="0.2">
      <c r="A25" s="39"/>
      <c r="B25" s="75" t="s">
        <v>44</v>
      </c>
      <c r="C25" s="76" t="s">
        <v>45</v>
      </c>
      <c r="D25" s="77">
        <v>0</v>
      </c>
      <c r="E25" s="21">
        <v>0</v>
      </c>
      <c r="F25" s="21">
        <v>0</v>
      </c>
      <c r="G25" s="15">
        <v>0</v>
      </c>
      <c r="H25" s="15">
        <v>0</v>
      </c>
      <c r="I25" s="15">
        <v>1</v>
      </c>
      <c r="J25" s="15">
        <v>1</v>
      </c>
      <c r="K25" s="21">
        <v>2</v>
      </c>
      <c r="L25" s="21"/>
      <c r="M25" s="59"/>
      <c r="P25" s="41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</row>
    <row r="26" spans="1:35" ht="15" customHeight="1" x14ac:dyDescent="0.2">
      <c r="A26" s="39"/>
      <c r="B26" s="78"/>
      <c r="C26" s="76" t="s">
        <v>46</v>
      </c>
      <c r="D26" s="77">
        <v>0</v>
      </c>
      <c r="E26" s="21">
        <v>0</v>
      </c>
      <c r="F26" s="21">
        <v>0</v>
      </c>
      <c r="G26" s="15">
        <v>0</v>
      </c>
      <c r="H26" s="15">
        <v>0</v>
      </c>
      <c r="I26" s="15">
        <v>10</v>
      </c>
      <c r="J26" s="15">
        <v>2</v>
      </c>
      <c r="K26" s="21">
        <v>10</v>
      </c>
      <c r="L26" s="21"/>
      <c r="M26" s="59"/>
      <c r="P26" s="41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</row>
    <row r="27" spans="1:35" ht="15" customHeight="1" thickBot="1" x14ac:dyDescent="0.25">
      <c r="A27" s="39"/>
      <c r="B27" s="79"/>
      <c r="C27" s="80" t="s">
        <v>47</v>
      </c>
      <c r="D27" s="81">
        <v>0</v>
      </c>
      <c r="E27" s="82">
        <v>0</v>
      </c>
      <c r="F27" s="82">
        <v>0</v>
      </c>
      <c r="G27" s="65">
        <v>0</v>
      </c>
      <c r="H27" s="65">
        <v>0</v>
      </c>
      <c r="I27" s="83">
        <v>27600</v>
      </c>
      <c r="J27" s="83">
        <v>6200</v>
      </c>
      <c r="K27" s="82">
        <f>K26*3100</f>
        <v>31000</v>
      </c>
      <c r="L27" s="82"/>
      <c r="M27" s="67"/>
      <c r="N27" s="36"/>
      <c r="O27" s="36"/>
      <c r="P27" s="41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</row>
    <row r="28" spans="1:35" ht="15" customHeight="1" x14ac:dyDescent="0.2">
      <c r="A28" s="37"/>
      <c r="B28" s="36"/>
      <c r="C28" s="39"/>
      <c r="D28" s="39"/>
      <c r="E28" s="39"/>
      <c r="F28" s="39"/>
      <c r="G28" s="84"/>
      <c r="H28" s="42"/>
      <c r="I28" s="42"/>
      <c r="J28" s="68"/>
      <c r="K28" s="42"/>
      <c r="L28" s="42"/>
      <c r="M28" s="42"/>
      <c r="N28" s="38"/>
    </row>
    <row r="29" spans="1:35" ht="15" customHeight="1" x14ac:dyDescent="0.2">
      <c r="A29" s="11"/>
      <c r="B29" s="12" t="s">
        <v>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35" ht="15" customHeight="1" x14ac:dyDescent="0.2">
      <c r="A30" s="13"/>
      <c r="B30" s="14" t="s">
        <v>2</v>
      </c>
      <c r="C30" s="15" t="s">
        <v>3</v>
      </c>
      <c r="D30" s="15" t="s">
        <v>4</v>
      </c>
      <c r="E30" s="15" t="s">
        <v>5</v>
      </c>
      <c r="F30" s="15" t="s">
        <v>6</v>
      </c>
      <c r="G30" s="16" t="s">
        <v>7</v>
      </c>
      <c r="H30" s="16" t="s">
        <v>8</v>
      </c>
      <c r="I30" s="15" t="s">
        <v>9</v>
      </c>
      <c r="J30" s="17" t="s">
        <v>49</v>
      </c>
      <c r="K30" s="10"/>
      <c r="L30" s="17" t="s">
        <v>11</v>
      </c>
      <c r="M30" s="10"/>
      <c r="N30" s="18" t="s">
        <v>12</v>
      </c>
      <c r="O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35" ht="15" customHeight="1" x14ac:dyDescent="0.2">
      <c r="A31" s="19">
        <v>1</v>
      </c>
      <c r="B31" s="85" t="s">
        <v>50</v>
      </c>
      <c r="C31" s="21" t="s">
        <v>14</v>
      </c>
      <c r="D31" s="22">
        <v>45503</v>
      </c>
      <c r="E31" s="22">
        <v>46963</v>
      </c>
      <c r="F31" s="21"/>
      <c r="G31" s="23">
        <v>45505</v>
      </c>
      <c r="H31" s="23">
        <v>46964</v>
      </c>
      <c r="I31" s="24">
        <v>48</v>
      </c>
      <c r="J31" s="25" t="s">
        <v>51</v>
      </c>
      <c r="K31" s="10"/>
      <c r="L31" s="26" t="s">
        <v>52</v>
      </c>
      <c r="M31" s="10"/>
      <c r="N31" s="27" t="s">
        <v>17</v>
      </c>
    </row>
    <row r="32" spans="1:35" ht="15" customHeight="1" x14ac:dyDescent="0.2">
      <c r="A32" s="86">
        <v>1</v>
      </c>
      <c r="B32" s="20" t="s">
        <v>53</v>
      </c>
      <c r="C32" s="21" t="s">
        <v>14</v>
      </c>
      <c r="D32" s="22">
        <v>45350</v>
      </c>
      <c r="E32" s="22">
        <v>46810</v>
      </c>
      <c r="F32" s="21"/>
      <c r="G32" s="22">
        <v>45352</v>
      </c>
      <c r="H32" s="22">
        <v>46812</v>
      </c>
      <c r="I32" s="21">
        <v>48</v>
      </c>
      <c r="J32" s="25" t="s">
        <v>54</v>
      </c>
      <c r="K32" s="10"/>
      <c r="L32" s="26" t="s">
        <v>52</v>
      </c>
      <c r="M32" s="10"/>
      <c r="N32" s="27" t="s">
        <v>17</v>
      </c>
      <c r="O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" customHeight="1" x14ac:dyDescent="0.2">
      <c r="A33" s="86">
        <v>2</v>
      </c>
      <c r="B33" s="20" t="s">
        <v>55</v>
      </c>
      <c r="C33" s="21" t="s">
        <v>14</v>
      </c>
      <c r="D33" s="22">
        <v>45349</v>
      </c>
      <c r="E33" s="22">
        <v>46809</v>
      </c>
      <c r="F33" s="21"/>
      <c r="G33" s="22">
        <v>45352</v>
      </c>
      <c r="H33" s="22">
        <v>46812</v>
      </c>
      <c r="I33" s="21">
        <v>48</v>
      </c>
      <c r="J33" s="25" t="s">
        <v>56</v>
      </c>
      <c r="K33" s="10"/>
      <c r="L33" s="26" t="s">
        <v>57</v>
      </c>
      <c r="M33" s="10"/>
      <c r="N33" s="27" t="s">
        <v>17</v>
      </c>
      <c r="O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" customHeight="1" x14ac:dyDescent="0.2">
      <c r="A34" s="86">
        <v>3</v>
      </c>
      <c r="B34" s="20" t="s">
        <v>58</v>
      </c>
      <c r="C34" s="21" t="s">
        <v>14</v>
      </c>
      <c r="D34" s="22">
        <v>45349</v>
      </c>
      <c r="E34" s="22">
        <v>46809</v>
      </c>
      <c r="F34" s="21"/>
      <c r="G34" s="22">
        <v>45352</v>
      </c>
      <c r="H34" s="22">
        <v>46812</v>
      </c>
      <c r="I34" s="21">
        <v>48</v>
      </c>
      <c r="J34" s="25" t="s">
        <v>59</v>
      </c>
      <c r="K34" s="10"/>
      <c r="L34" s="26" t="s">
        <v>57</v>
      </c>
      <c r="M34" s="10"/>
      <c r="N34" s="27" t="s">
        <v>17</v>
      </c>
      <c r="O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" customHeight="1" x14ac:dyDescent="0.2">
      <c r="A35" s="86">
        <v>4</v>
      </c>
      <c r="B35" s="20" t="s">
        <v>60</v>
      </c>
      <c r="C35" s="21" t="s">
        <v>14</v>
      </c>
      <c r="D35" s="22">
        <v>45349</v>
      </c>
      <c r="E35" s="22">
        <v>46809</v>
      </c>
      <c r="F35" s="21"/>
      <c r="G35" s="22">
        <v>45352</v>
      </c>
      <c r="H35" s="22">
        <v>46812</v>
      </c>
      <c r="I35" s="21">
        <v>48</v>
      </c>
      <c r="J35" s="25" t="s">
        <v>61</v>
      </c>
      <c r="K35" s="10"/>
      <c r="L35" s="28" t="s">
        <v>20</v>
      </c>
      <c r="M35" s="10"/>
      <c r="N35" s="27" t="s">
        <v>17</v>
      </c>
      <c r="O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" customHeight="1" x14ac:dyDescent="0.2">
      <c r="A36" s="86">
        <v>5</v>
      </c>
      <c r="B36" s="20" t="s">
        <v>62</v>
      </c>
      <c r="C36" s="21" t="s">
        <v>14</v>
      </c>
      <c r="D36" s="22">
        <v>45350</v>
      </c>
      <c r="E36" s="22">
        <v>46810</v>
      </c>
      <c r="F36" s="21"/>
      <c r="G36" s="22">
        <v>45352</v>
      </c>
      <c r="H36" s="22">
        <v>46812</v>
      </c>
      <c r="I36" s="21">
        <v>48</v>
      </c>
      <c r="J36" s="25" t="s">
        <v>63</v>
      </c>
      <c r="K36" s="10"/>
      <c r="L36" s="26" t="s">
        <v>52</v>
      </c>
      <c r="M36" s="10"/>
      <c r="N36" s="27" t="s">
        <v>17</v>
      </c>
      <c r="O36" s="4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" customHeight="1" x14ac:dyDescent="0.2">
      <c r="A37" s="86">
        <v>6</v>
      </c>
      <c r="B37" s="20" t="s">
        <v>64</v>
      </c>
      <c r="C37" s="21" t="s">
        <v>14</v>
      </c>
      <c r="D37" s="22">
        <v>45350</v>
      </c>
      <c r="E37" s="22">
        <v>46810</v>
      </c>
      <c r="F37" s="21"/>
      <c r="G37" s="22">
        <v>45352</v>
      </c>
      <c r="H37" s="22">
        <v>46812</v>
      </c>
      <c r="I37" s="21">
        <v>48</v>
      </c>
      <c r="J37" s="25" t="s">
        <v>65</v>
      </c>
      <c r="K37" s="10"/>
      <c r="L37" s="28" t="s">
        <v>20</v>
      </c>
      <c r="M37" s="10"/>
      <c r="N37" s="27" t="s">
        <v>17</v>
      </c>
      <c r="O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" customHeight="1" x14ac:dyDescent="0.2">
      <c r="A38" s="86">
        <v>7</v>
      </c>
      <c r="B38" s="20" t="s">
        <v>66</v>
      </c>
      <c r="C38" s="13" t="s">
        <v>14</v>
      </c>
      <c r="D38" s="87">
        <v>45349</v>
      </c>
      <c r="E38" s="88">
        <v>46809</v>
      </c>
      <c r="F38" s="21"/>
      <c r="G38" s="22">
        <v>45352</v>
      </c>
      <c r="H38" s="22">
        <v>46812</v>
      </c>
      <c r="I38" s="21">
        <v>48</v>
      </c>
      <c r="J38" s="89" t="s">
        <v>67</v>
      </c>
      <c r="K38" s="10"/>
      <c r="L38" s="90" t="s">
        <v>23</v>
      </c>
      <c r="M38" s="10"/>
      <c r="N38" s="91" t="s">
        <v>17</v>
      </c>
      <c r="O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" customHeight="1" x14ac:dyDescent="0.2">
      <c r="A39" s="92">
        <v>1</v>
      </c>
      <c r="B39" s="20" t="s">
        <v>68</v>
      </c>
      <c r="C39" s="21" t="s">
        <v>14</v>
      </c>
      <c r="D39" s="22">
        <v>45145</v>
      </c>
      <c r="E39" s="22">
        <v>46605</v>
      </c>
      <c r="F39" s="21"/>
      <c r="G39" s="22">
        <v>45139</v>
      </c>
      <c r="H39" s="22">
        <v>46599</v>
      </c>
      <c r="I39" s="21">
        <v>48</v>
      </c>
      <c r="J39" s="25" t="s">
        <v>69</v>
      </c>
      <c r="K39" s="10"/>
      <c r="L39" s="26" t="s">
        <v>70</v>
      </c>
      <c r="M39" s="10"/>
      <c r="N39" s="27" t="s">
        <v>17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" customHeight="1" x14ac:dyDescent="0.2">
      <c r="A40" s="93">
        <v>1</v>
      </c>
      <c r="B40" s="20" t="s">
        <v>71</v>
      </c>
      <c r="C40" s="21" t="s">
        <v>14</v>
      </c>
      <c r="D40" s="22">
        <v>45006</v>
      </c>
      <c r="E40" s="22">
        <v>46466</v>
      </c>
      <c r="F40" s="21"/>
      <c r="G40" s="22">
        <v>45170</v>
      </c>
      <c r="H40" s="22">
        <v>46446</v>
      </c>
      <c r="I40" s="21">
        <v>42</v>
      </c>
      <c r="J40" s="25" t="s">
        <v>72</v>
      </c>
      <c r="K40" s="10"/>
      <c r="L40" s="26" t="s">
        <v>57</v>
      </c>
      <c r="M40" s="10"/>
      <c r="N40" s="27" t="s">
        <v>17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" customHeight="1" x14ac:dyDescent="0.2">
      <c r="A41" s="93">
        <v>2</v>
      </c>
      <c r="B41" s="49" t="s">
        <v>73</v>
      </c>
      <c r="C41" s="21" t="s">
        <v>14</v>
      </c>
      <c r="D41" s="22">
        <v>44986</v>
      </c>
      <c r="E41" s="22">
        <v>46446</v>
      </c>
      <c r="F41" s="21"/>
      <c r="G41" s="22">
        <v>44986</v>
      </c>
      <c r="H41" s="22">
        <v>46446</v>
      </c>
      <c r="I41" s="21">
        <v>48</v>
      </c>
      <c r="J41" s="94" t="s">
        <v>74</v>
      </c>
      <c r="K41" s="95"/>
      <c r="L41" s="26" t="s">
        <v>52</v>
      </c>
      <c r="M41" s="10"/>
      <c r="N41" s="27" t="s">
        <v>17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" customHeight="1" x14ac:dyDescent="0.2">
      <c r="A42" s="96">
        <v>3</v>
      </c>
      <c r="B42" s="20" t="s">
        <v>75</v>
      </c>
      <c r="C42" s="97" t="s">
        <v>14</v>
      </c>
      <c r="D42" s="98">
        <v>44986</v>
      </c>
      <c r="E42" s="98">
        <v>46446</v>
      </c>
      <c r="F42" s="21"/>
      <c r="G42" s="22">
        <v>45413</v>
      </c>
      <c r="H42" s="22">
        <v>46446</v>
      </c>
      <c r="I42" s="21">
        <v>34</v>
      </c>
      <c r="J42" s="89" t="s">
        <v>76</v>
      </c>
      <c r="K42" s="10"/>
      <c r="L42" s="99" t="s">
        <v>23</v>
      </c>
      <c r="M42" s="10"/>
      <c r="N42" s="100" t="s">
        <v>17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" customHeight="1" x14ac:dyDescent="0.2">
      <c r="A43" s="96">
        <v>4</v>
      </c>
      <c r="B43" s="20" t="s">
        <v>77</v>
      </c>
      <c r="C43" s="97" t="s">
        <v>14</v>
      </c>
      <c r="D43" s="22">
        <v>44986</v>
      </c>
      <c r="E43" s="22">
        <v>46446</v>
      </c>
      <c r="F43" s="21"/>
      <c r="G43" s="22">
        <v>45413</v>
      </c>
      <c r="H43" s="22">
        <v>46446</v>
      </c>
      <c r="I43" s="21">
        <v>34</v>
      </c>
      <c r="J43" s="89" t="s">
        <v>76</v>
      </c>
      <c r="K43" s="10"/>
      <c r="L43" s="99" t="s">
        <v>23</v>
      </c>
      <c r="M43" s="10"/>
      <c r="N43" s="100" t="s">
        <v>17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" customHeight="1" x14ac:dyDescent="0.2">
      <c r="A44" s="93">
        <v>5</v>
      </c>
      <c r="B44" s="49" t="s">
        <v>78</v>
      </c>
      <c r="C44" s="21" t="s">
        <v>14</v>
      </c>
      <c r="D44" s="22">
        <v>44987</v>
      </c>
      <c r="E44" s="22">
        <v>46447</v>
      </c>
      <c r="F44" s="21" t="s">
        <v>79</v>
      </c>
      <c r="G44" s="22">
        <v>44986</v>
      </c>
      <c r="H44" s="22">
        <v>46568</v>
      </c>
      <c r="I44" s="21">
        <v>48</v>
      </c>
      <c r="J44" s="25" t="s">
        <v>80</v>
      </c>
      <c r="K44" s="10"/>
      <c r="L44" s="26" t="s">
        <v>70</v>
      </c>
      <c r="M44" s="10"/>
      <c r="N44" s="27" t="s">
        <v>17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" customHeight="1" x14ac:dyDescent="0.2">
      <c r="A45" s="96">
        <v>1</v>
      </c>
      <c r="B45" s="30" t="s">
        <v>81</v>
      </c>
      <c r="C45" s="31" t="s">
        <v>14</v>
      </c>
      <c r="D45" s="32">
        <v>44777</v>
      </c>
      <c r="E45" s="32">
        <v>46237</v>
      </c>
      <c r="F45" s="101"/>
      <c r="G45" s="32">
        <v>45200</v>
      </c>
      <c r="H45" s="32">
        <v>45535</v>
      </c>
      <c r="I45" s="31">
        <v>11</v>
      </c>
      <c r="J45" s="33" t="s">
        <v>82</v>
      </c>
      <c r="K45" s="10"/>
      <c r="L45" s="34" t="s">
        <v>52</v>
      </c>
      <c r="M45" s="10"/>
      <c r="N45" s="35" t="s">
        <v>83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" customHeight="1" x14ac:dyDescent="0.2">
      <c r="A46" s="96">
        <v>1</v>
      </c>
      <c r="B46" s="102" t="s">
        <v>81</v>
      </c>
      <c r="C46" s="103" t="s">
        <v>14</v>
      </c>
      <c r="D46" s="104">
        <v>44777</v>
      </c>
      <c r="E46" s="104">
        <v>46237</v>
      </c>
      <c r="F46" s="105"/>
      <c r="G46" s="104">
        <v>45717</v>
      </c>
      <c r="H46" s="104">
        <v>46233</v>
      </c>
      <c r="I46" s="103">
        <v>17</v>
      </c>
      <c r="J46" s="106" t="s">
        <v>82</v>
      </c>
      <c r="K46" s="10"/>
      <c r="L46" s="107" t="s">
        <v>52</v>
      </c>
      <c r="M46" s="10"/>
      <c r="N46" s="108" t="s">
        <v>84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" customHeight="1" x14ac:dyDescent="0.2">
      <c r="A47" s="96">
        <v>2</v>
      </c>
      <c r="B47" s="49" t="s">
        <v>85</v>
      </c>
      <c r="C47" s="21" t="s">
        <v>14</v>
      </c>
      <c r="D47" s="22">
        <v>44777</v>
      </c>
      <c r="E47" s="22">
        <v>46237</v>
      </c>
      <c r="F47" s="15"/>
      <c r="G47" s="22">
        <v>45200</v>
      </c>
      <c r="H47" s="22">
        <v>46295</v>
      </c>
      <c r="I47" s="21">
        <v>39</v>
      </c>
      <c r="J47" s="25" t="s">
        <v>86</v>
      </c>
      <c r="K47" s="10"/>
      <c r="L47" s="26" t="s">
        <v>70</v>
      </c>
      <c r="M47" s="10"/>
      <c r="N47" s="27" t="s">
        <v>17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" customHeight="1" x14ac:dyDescent="0.2">
      <c r="A48" s="29">
        <v>1</v>
      </c>
      <c r="B48" s="30" t="s">
        <v>87</v>
      </c>
      <c r="C48" s="31" t="s">
        <v>14</v>
      </c>
      <c r="D48" s="32">
        <v>44628</v>
      </c>
      <c r="E48" s="32">
        <v>46088</v>
      </c>
      <c r="F48" s="31"/>
      <c r="G48" s="32">
        <v>44622</v>
      </c>
      <c r="H48" s="32">
        <v>45412</v>
      </c>
      <c r="I48" s="31">
        <v>26</v>
      </c>
      <c r="J48" s="33" t="s">
        <v>82</v>
      </c>
      <c r="K48" s="10"/>
      <c r="L48" s="34" t="s">
        <v>52</v>
      </c>
      <c r="M48" s="10"/>
      <c r="N48" s="35" t="s">
        <v>88</v>
      </c>
      <c r="O48" s="42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" customHeight="1" x14ac:dyDescent="0.2">
      <c r="A49" s="29">
        <v>1</v>
      </c>
      <c r="B49" s="49" t="s">
        <v>87</v>
      </c>
      <c r="C49" s="21" t="s">
        <v>14</v>
      </c>
      <c r="D49" s="22">
        <v>44628</v>
      </c>
      <c r="E49" s="22">
        <v>46088</v>
      </c>
      <c r="F49" s="21"/>
      <c r="G49" s="22">
        <v>45597</v>
      </c>
      <c r="H49" s="22" t="s">
        <v>89</v>
      </c>
      <c r="I49" s="21">
        <v>16</v>
      </c>
      <c r="J49" s="25" t="s">
        <v>82</v>
      </c>
      <c r="K49" s="10"/>
      <c r="L49" s="26" t="s">
        <v>52</v>
      </c>
      <c r="M49" s="10"/>
      <c r="N49" s="27" t="s">
        <v>17</v>
      </c>
      <c r="O49" s="42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" customHeight="1" x14ac:dyDescent="0.2">
      <c r="A50" s="29">
        <v>2</v>
      </c>
      <c r="B50" s="49" t="s">
        <v>90</v>
      </c>
      <c r="C50" s="21" t="s">
        <v>14</v>
      </c>
      <c r="D50" s="22">
        <v>44627</v>
      </c>
      <c r="E50" s="22">
        <v>46087</v>
      </c>
      <c r="F50" s="21"/>
      <c r="G50" s="22">
        <v>44623</v>
      </c>
      <c r="H50" s="22" t="s">
        <v>89</v>
      </c>
      <c r="I50" s="21">
        <v>48</v>
      </c>
      <c r="J50" s="109" t="s">
        <v>22</v>
      </c>
      <c r="K50" s="21"/>
      <c r="L50" s="26" t="s">
        <v>23</v>
      </c>
      <c r="M50" s="10"/>
      <c r="N50" s="27" t="s">
        <v>17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" customHeight="1" x14ac:dyDescent="0.2">
      <c r="A51" s="29">
        <v>3</v>
      </c>
      <c r="B51" s="30" t="s">
        <v>21</v>
      </c>
      <c r="C51" s="31" t="s">
        <v>14</v>
      </c>
      <c r="D51" s="32">
        <v>44627</v>
      </c>
      <c r="E51" s="32">
        <v>46087</v>
      </c>
      <c r="F51" s="31"/>
      <c r="G51" s="32">
        <v>44986</v>
      </c>
      <c r="H51" s="32">
        <v>45412</v>
      </c>
      <c r="I51" s="31">
        <v>14</v>
      </c>
      <c r="J51" s="110" t="s">
        <v>22</v>
      </c>
      <c r="K51" s="31"/>
      <c r="L51" s="34" t="s">
        <v>23</v>
      </c>
      <c r="M51" s="10"/>
      <c r="N51" s="35" t="s">
        <v>88</v>
      </c>
      <c r="O51" s="42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" customHeight="1" x14ac:dyDescent="0.2">
      <c r="A52" s="29">
        <v>3</v>
      </c>
      <c r="B52" s="49" t="s">
        <v>21</v>
      </c>
      <c r="C52" s="21" t="s">
        <v>14</v>
      </c>
      <c r="D52" s="22">
        <v>44627</v>
      </c>
      <c r="E52" s="22">
        <v>46087</v>
      </c>
      <c r="F52" s="21"/>
      <c r="G52" s="22">
        <v>45597</v>
      </c>
      <c r="H52" s="22">
        <v>46081</v>
      </c>
      <c r="I52" s="21">
        <v>16</v>
      </c>
      <c r="J52" s="109" t="s">
        <v>22</v>
      </c>
      <c r="K52" s="21"/>
      <c r="L52" s="26" t="s">
        <v>23</v>
      </c>
      <c r="M52" s="10"/>
      <c r="N52" s="27" t="s">
        <v>17</v>
      </c>
      <c r="O52" s="42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" customHeight="1" x14ac:dyDescent="0.2">
      <c r="A53" s="29">
        <v>4</v>
      </c>
      <c r="B53" s="49" t="s">
        <v>91</v>
      </c>
      <c r="C53" s="21" t="s">
        <v>14</v>
      </c>
      <c r="D53" s="22">
        <v>44628</v>
      </c>
      <c r="E53" s="22">
        <v>46088</v>
      </c>
      <c r="F53" s="21"/>
      <c r="G53" s="22">
        <v>44624</v>
      </c>
      <c r="H53" s="22" t="s">
        <v>89</v>
      </c>
      <c r="I53" s="21">
        <v>48</v>
      </c>
      <c r="J53" s="109" t="s">
        <v>82</v>
      </c>
      <c r="K53" s="21"/>
      <c r="L53" s="26" t="s">
        <v>52</v>
      </c>
      <c r="M53" s="10"/>
      <c r="N53" s="27" t="s">
        <v>17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" customHeight="1" x14ac:dyDescent="0.2">
      <c r="A54" s="111">
        <v>1</v>
      </c>
      <c r="B54" s="112" t="s">
        <v>92</v>
      </c>
      <c r="C54" s="113" t="s">
        <v>14</v>
      </c>
      <c r="D54" s="114">
        <v>44319</v>
      </c>
      <c r="E54" s="114">
        <v>45779</v>
      </c>
      <c r="F54" s="113"/>
      <c r="G54" s="114">
        <v>44317</v>
      </c>
      <c r="H54" s="114">
        <v>45291</v>
      </c>
      <c r="I54" s="113">
        <v>32</v>
      </c>
      <c r="J54" s="115" t="s">
        <v>93</v>
      </c>
      <c r="K54" s="10"/>
      <c r="L54" s="116" t="s">
        <v>23</v>
      </c>
      <c r="M54" s="10"/>
      <c r="N54" s="117" t="s">
        <v>94</v>
      </c>
      <c r="O54" s="4"/>
      <c r="P54" s="4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</row>
    <row r="55" spans="1:27" ht="15" customHeight="1" x14ac:dyDescent="0.2">
      <c r="A55" s="111">
        <v>2</v>
      </c>
      <c r="B55" s="49" t="s">
        <v>95</v>
      </c>
      <c r="C55" s="21" t="s">
        <v>14</v>
      </c>
      <c r="D55" s="22">
        <v>44320</v>
      </c>
      <c r="E55" s="22">
        <v>45780</v>
      </c>
      <c r="F55" s="21"/>
      <c r="G55" s="22">
        <v>44317</v>
      </c>
      <c r="H55" s="22">
        <v>45777</v>
      </c>
      <c r="I55" s="21">
        <v>48</v>
      </c>
      <c r="J55" s="109" t="s">
        <v>96</v>
      </c>
      <c r="K55" s="21"/>
      <c r="L55" s="26" t="s">
        <v>52</v>
      </c>
      <c r="M55" s="10"/>
      <c r="N55" s="27" t="s">
        <v>17</v>
      </c>
      <c r="O55" s="4"/>
      <c r="P55" s="4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</row>
    <row r="56" spans="1:27" ht="30" customHeight="1" x14ac:dyDescent="0.2">
      <c r="A56" s="111">
        <v>3</v>
      </c>
      <c r="B56" s="112" t="s">
        <v>97</v>
      </c>
      <c r="C56" s="113" t="s">
        <v>14</v>
      </c>
      <c r="D56" s="114">
        <v>44319</v>
      </c>
      <c r="E56" s="114">
        <v>45779</v>
      </c>
      <c r="F56" s="113"/>
      <c r="G56" s="114">
        <v>44317</v>
      </c>
      <c r="H56" s="114">
        <v>45444</v>
      </c>
      <c r="I56" s="113">
        <v>37</v>
      </c>
      <c r="J56" s="115" t="s">
        <v>98</v>
      </c>
      <c r="K56" s="10"/>
      <c r="L56" s="116" t="s">
        <v>70</v>
      </c>
      <c r="M56" s="10"/>
      <c r="N56" s="119" t="s">
        <v>99</v>
      </c>
      <c r="O56" s="4"/>
      <c r="P56" s="4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</row>
    <row r="57" spans="1:27" ht="15" customHeight="1" x14ac:dyDescent="0.2">
      <c r="A57" s="111">
        <v>4</v>
      </c>
      <c r="B57" s="49" t="s">
        <v>100</v>
      </c>
      <c r="C57" s="21" t="s">
        <v>14</v>
      </c>
      <c r="D57" s="22">
        <v>44319</v>
      </c>
      <c r="E57" s="22">
        <v>45779</v>
      </c>
      <c r="F57" s="21"/>
      <c r="G57" s="22">
        <v>44317</v>
      </c>
      <c r="H57" s="22">
        <v>45777</v>
      </c>
      <c r="I57" s="21">
        <v>48</v>
      </c>
      <c r="J57" s="109" t="s">
        <v>101</v>
      </c>
      <c r="K57" s="21"/>
      <c r="L57" s="99" t="s">
        <v>70</v>
      </c>
      <c r="M57" s="10"/>
      <c r="N57" s="27" t="s">
        <v>17</v>
      </c>
      <c r="O57" s="4"/>
      <c r="P57" s="4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</row>
    <row r="58" spans="1:27" ht="15" customHeight="1" x14ac:dyDescent="0.2">
      <c r="A58" s="111">
        <v>5</v>
      </c>
      <c r="B58" s="49" t="s">
        <v>102</v>
      </c>
      <c r="C58" s="21" t="s">
        <v>14</v>
      </c>
      <c r="D58" s="22">
        <v>44320</v>
      </c>
      <c r="E58" s="22">
        <v>45780</v>
      </c>
      <c r="F58" s="21"/>
      <c r="G58" s="22">
        <v>45170</v>
      </c>
      <c r="H58" s="22">
        <v>45777</v>
      </c>
      <c r="I58" s="21">
        <v>20</v>
      </c>
      <c r="J58" s="109" t="s">
        <v>22</v>
      </c>
      <c r="K58" s="21"/>
      <c r="L58" s="26" t="s">
        <v>57</v>
      </c>
      <c r="M58" s="10"/>
      <c r="N58" s="27" t="s">
        <v>17</v>
      </c>
      <c r="O58" s="4"/>
      <c r="P58" s="4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</row>
    <row r="59" spans="1:27" ht="15" customHeight="1" x14ac:dyDescent="0.2">
      <c r="A59" s="111"/>
      <c r="B59" s="30" t="s">
        <v>103</v>
      </c>
      <c r="C59" s="31" t="s">
        <v>14</v>
      </c>
      <c r="D59" s="32">
        <v>44319</v>
      </c>
      <c r="E59" s="32">
        <v>45779</v>
      </c>
      <c r="F59" s="31"/>
      <c r="G59" s="32">
        <v>44317</v>
      </c>
      <c r="H59" s="32">
        <v>44957</v>
      </c>
      <c r="I59" s="31">
        <v>21</v>
      </c>
      <c r="J59" s="33" t="s">
        <v>101</v>
      </c>
      <c r="K59" s="10"/>
      <c r="L59" s="33" t="s">
        <v>70</v>
      </c>
      <c r="M59" s="10"/>
      <c r="N59" s="117" t="s">
        <v>104</v>
      </c>
      <c r="O59" s="4"/>
      <c r="P59" s="4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</row>
    <row r="60" spans="1:27" ht="15" customHeight="1" x14ac:dyDescent="0.2">
      <c r="A60" s="111">
        <v>6</v>
      </c>
      <c r="B60" s="112" t="s">
        <v>103</v>
      </c>
      <c r="C60" s="113" t="s">
        <v>14</v>
      </c>
      <c r="D60" s="114">
        <v>44319</v>
      </c>
      <c r="E60" s="114">
        <v>45779</v>
      </c>
      <c r="F60" s="113"/>
      <c r="G60" s="114">
        <v>45108</v>
      </c>
      <c r="H60" s="114">
        <v>45291</v>
      </c>
      <c r="I60" s="113">
        <v>6</v>
      </c>
      <c r="J60" s="120" t="s">
        <v>101</v>
      </c>
      <c r="K60" s="113"/>
      <c r="L60" s="116" t="s">
        <v>70</v>
      </c>
      <c r="M60" s="10"/>
      <c r="N60" s="117" t="s">
        <v>94</v>
      </c>
      <c r="O60" s="4"/>
      <c r="P60" s="4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</row>
    <row r="61" spans="1:27" ht="15" customHeight="1" x14ac:dyDescent="0.2">
      <c r="A61" s="121">
        <v>1</v>
      </c>
      <c r="B61" s="122" t="s">
        <v>105</v>
      </c>
      <c r="C61" s="123" t="s">
        <v>14</v>
      </c>
      <c r="D61" s="124">
        <v>43894</v>
      </c>
      <c r="E61" s="124">
        <v>45354</v>
      </c>
      <c r="F61" s="123"/>
      <c r="G61" s="124">
        <v>43891</v>
      </c>
      <c r="H61" s="124">
        <v>44135</v>
      </c>
      <c r="I61" s="123">
        <v>8</v>
      </c>
      <c r="J61" s="125" t="s">
        <v>63</v>
      </c>
      <c r="K61" s="123"/>
      <c r="L61" s="126" t="s">
        <v>52</v>
      </c>
      <c r="M61" s="10"/>
      <c r="N61" s="127" t="s">
        <v>106</v>
      </c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</row>
    <row r="62" spans="1:27" ht="28.5" customHeight="1" x14ac:dyDescent="0.2">
      <c r="A62" s="121">
        <v>2</v>
      </c>
      <c r="B62" s="128" t="s">
        <v>107</v>
      </c>
      <c r="C62" s="113" t="s">
        <v>14</v>
      </c>
      <c r="D62" s="114">
        <v>43893</v>
      </c>
      <c r="E62" s="114">
        <v>45353</v>
      </c>
      <c r="F62" s="113"/>
      <c r="G62" s="114">
        <v>43891</v>
      </c>
      <c r="H62" s="114">
        <v>45077</v>
      </c>
      <c r="I62" s="113">
        <v>39</v>
      </c>
      <c r="J62" s="129" t="s">
        <v>108</v>
      </c>
      <c r="K62" s="10"/>
      <c r="L62" s="116" t="s">
        <v>23</v>
      </c>
      <c r="M62" s="10"/>
      <c r="N62" s="117" t="s">
        <v>109</v>
      </c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</row>
    <row r="63" spans="1:27" ht="15" customHeight="1" x14ac:dyDescent="0.2">
      <c r="A63" s="130">
        <v>1</v>
      </c>
      <c r="B63" s="112" t="s">
        <v>110</v>
      </c>
      <c r="C63" s="113" t="s">
        <v>14</v>
      </c>
      <c r="D63" s="114">
        <v>43536</v>
      </c>
      <c r="E63" s="114">
        <v>44998</v>
      </c>
      <c r="F63" s="113"/>
      <c r="G63" s="114">
        <v>43556</v>
      </c>
      <c r="H63" s="114" t="s">
        <v>111</v>
      </c>
      <c r="I63" s="113">
        <v>47</v>
      </c>
      <c r="J63" s="120" t="s">
        <v>67</v>
      </c>
      <c r="K63" s="113"/>
      <c r="L63" s="116" t="s">
        <v>23</v>
      </c>
      <c r="M63" s="10"/>
      <c r="N63" s="117" t="s">
        <v>112</v>
      </c>
      <c r="O63" s="118"/>
      <c r="P63" s="118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" customHeight="1" x14ac:dyDescent="0.2">
      <c r="A64" s="130">
        <v>2</v>
      </c>
      <c r="B64" s="30" t="s">
        <v>113</v>
      </c>
      <c r="C64" s="31" t="s">
        <v>14</v>
      </c>
      <c r="D64" s="32">
        <v>43536</v>
      </c>
      <c r="E64" s="32">
        <v>44997</v>
      </c>
      <c r="F64" s="31"/>
      <c r="G64" s="32">
        <v>43556</v>
      </c>
      <c r="H64" s="32" t="s">
        <v>111</v>
      </c>
      <c r="I64" s="31">
        <v>47</v>
      </c>
      <c r="J64" s="33" t="s">
        <v>114</v>
      </c>
      <c r="K64" s="10"/>
      <c r="L64" s="33" t="s">
        <v>57</v>
      </c>
      <c r="M64" s="10"/>
      <c r="N64" s="117" t="s">
        <v>115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" customHeight="1" x14ac:dyDescent="0.2">
      <c r="A65" s="130">
        <v>3</v>
      </c>
      <c r="B65" s="131" t="s">
        <v>116</v>
      </c>
      <c r="C65" s="132" t="s">
        <v>14</v>
      </c>
      <c r="D65" s="133">
        <v>43536</v>
      </c>
      <c r="E65" s="133">
        <v>44996</v>
      </c>
      <c r="F65" s="132"/>
      <c r="G65" s="133">
        <v>43556</v>
      </c>
      <c r="H65" s="133">
        <v>43677</v>
      </c>
      <c r="I65" s="132">
        <v>5</v>
      </c>
      <c r="J65" s="134" t="s">
        <v>117</v>
      </c>
      <c r="K65" s="132"/>
      <c r="L65" s="135" t="s">
        <v>57</v>
      </c>
      <c r="M65" s="10"/>
      <c r="N65" s="136" t="s">
        <v>118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" customHeight="1" x14ac:dyDescent="0.2">
      <c r="A66" s="130">
        <v>4</v>
      </c>
      <c r="B66" s="128" t="s">
        <v>119</v>
      </c>
      <c r="C66" s="113" t="s">
        <v>14</v>
      </c>
      <c r="D66" s="114">
        <v>43536</v>
      </c>
      <c r="E66" s="114">
        <v>44996</v>
      </c>
      <c r="F66" s="113" t="s">
        <v>120</v>
      </c>
      <c r="G66" s="114">
        <v>43556</v>
      </c>
      <c r="H66" s="114">
        <v>45138</v>
      </c>
      <c r="I66" s="113">
        <v>52</v>
      </c>
      <c r="J66" s="137" t="s">
        <v>121</v>
      </c>
      <c r="K66" s="138"/>
      <c r="L66" s="116" t="s">
        <v>23</v>
      </c>
      <c r="M66" s="10"/>
      <c r="N66" s="117" t="s">
        <v>122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" customHeight="1" x14ac:dyDescent="0.2">
      <c r="A67" s="130">
        <v>5</v>
      </c>
      <c r="B67" s="112" t="s">
        <v>123</v>
      </c>
      <c r="C67" s="113" t="s">
        <v>14</v>
      </c>
      <c r="D67" s="114">
        <v>43536</v>
      </c>
      <c r="E67" s="114">
        <v>44996</v>
      </c>
      <c r="F67" s="113" t="s">
        <v>120</v>
      </c>
      <c r="G67" s="114">
        <v>43556</v>
      </c>
      <c r="H67" s="114">
        <v>45138</v>
      </c>
      <c r="I67" s="113">
        <v>52</v>
      </c>
      <c r="J67" s="115" t="s">
        <v>121</v>
      </c>
      <c r="K67" s="10"/>
      <c r="L67" s="116" t="s">
        <v>23</v>
      </c>
      <c r="M67" s="10"/>
      <c r="N67" s="117" t="s">
        <v>124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30.75" customHeight="1" x14ac:dyDescent="0.2">
      <c r="A68" s="130">
        <v>6</v>
      </c>
      <c r="B68" s="112" t="s">
        <v>125</v>
      </c>
      <c r="C68" s="113" t="s">
        <v>14</v>
      </c>
      <c r="D68" s="114">
        <v>43536</v>
      </c>
      <c r="E68" s="114">
        <v>44996</v>
      </c>
      <c r="F68" s="113" t="s">
        <v>120</v>
      </c>
      <c r="G68" s="114">
        <v>43556</v>
      </c>
      <c r="H68" s="114">
        <v>45138</v>
      </c>
      <c r="I68" s="113">
        <v>52</v>
      </c>
      <c r="J68" s="129" t="s">
        <v>126</v>
      </c>
      <c r="K68" s="10"/>
      <c r="L68" s="116" t="s">
        <v>70</v>
      </c>
      <c r="M68" s="10"/>
      <c r="N68" s="117" t="s">
        <v>122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" customHeight="1" x14ac:dyDescent="0.2">
      <c r="A69" s="130">
        <v>7</v>
      </c>
      <c r="B69" s="128" t="s">
        <v>127</v>
      </c>
      <c r="C69" s="113" t="s">
        <v>14</v>
      </c>
      <c r="D69" s="114">
        <v>43536</v>
      </c>
      <c r="E69" s="114">
        <v>44998</v>
      </c>
      <c r="F69" s="113" t="s">
        <v>120</v>
      </c>
      <c r="G69" s="114">
        <v>43556</v>
      </c>
      <c r="H69" s="114">
        <v>45138</v>
      </c>
      <c r="I69" s="113">
        <v>52</v>
      </c>
      <c r="J69" s="115" t="s">
        <v>82</v>
      </c>
      <c r="K69" s="10"/>
      <c r="L69" s="139" t="s">
        <v>52</v>
      </c>
      <c r="M69" s="10"/>
      <c r="N69" s="117" t="s">
        <v>128</v>
      </c>
      <c r="O69" s="140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" customHeight="1" x14ac:dyDescent="0.2">
      <c r="A70" s="141">
        <v>1</v>
      </c>
      <c r="B70" s="128" t="s">
        <v>129</v>
      </c>
      <c r="C70" s="113" t="s">
        <v>14</v>
      </c>
      <c r="D70" s="114">
        <v>43161</v>
      </c>
      <c r="E70" s="114">
        <v>44621</v>
      </c>
      <c r="F70" s="113" t="s">
        <v>130</v>
      </c>
      <c r="G70" s="114">
        <v>44136</v>
      </c>
      <c r="H70" s="114">
        <v>44681</v>
      </c>
      <c r="I70" s="113">
        <v>18</v>
      </c>
      <c r="J70" s="120" t="s">
        <v>22</v>
      </c>
      <c r="K70" s="113"/>
      <c r="L70" s="139" t="s">
        <v>52</v>
      </c>
      <c r="M70" s="10"/>
      <c r="N70" s="117" t="s">
        <v>131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" customHeight="1" x14ac:dyDescent="0.2">
      <c r="A71" s="141">
        <v>2</v>
      </c>
      <c r="B71" s="128" t="s">
        <v>132</v>
      </c>
      <c r="C71" s="113" t="s">
        <v>14</v>
      </c>
      <c r="D71" s="114">
        <v>43160</v>
      </c>
      <c r="E71" s="114">
        <v>44620</v>
      </c>
      <c r="F71" s="114" t="s">
        <v>130</v>
      </c>
      <c r="G71" s="114">
        <v>43282</v>
      </c>
      <c r="H71" s="114">
        <v>44681</v>
      </c>
      <c r="I71" s="113">
        <v>50</v>
      </c>
      <c r="J71" s="120" t="s">
        <v>133</v>
      </c>
      <c r="K71" s="113"/>
      <c r="L71" s="116" t="s">
        <v>70</v>
      </c>
      <c r="M71" s="10"/>
      <c r="N71" s="117" t="s">
        <v>134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" customHeight="1" x14ac:dyDescent="0.2">
      <c r="A72" s="141">
        <v>3</v>
      </c>
      <c r="B72" s="112" t="s">
        <v>135</v>
      </c>
      <c r="C72" s="113" t="s">
        <v>14</v>
      </c>
      <c r="D72" s="114">
        <v>43160</v>
      </c>
      <c r="E72" s="114">
        <v>44620</v>
      </c>
      <c r="F72" s="113"/>
      <c r="G72" s="114">
        <v>43160</v>
      </c>
      <c r="H72" s="114">
        <v>44620</v>
      </c>
      <c r="I72" s="113">
        <v>48</v>
      </c>
      <c r="J72" s="120" t="s">
        <v>133</v>
      </c>
      <c r="K72" s="113"/>
      <c r="L72" s="116" t="s">
        <v>70</v>
      </c>
      <c r="M72" s="10"/>
      <c r="N72" s="117" t="s">
        <v>136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" customHeight="1" x14ac:dyDescent="0.2">
      <c r="A73" s="141">
        <v>4</v>
      </c>
      <c r="B73" s="112" t="s">
        <v>137</v>
      </c>
      <c r="C73" s="113" t="s">
        <v>14</v>
      </c>
      <c r="D73" s="114">
        <v>43160</v>
      </c>
      <c r="E73" s="114">
        <v>44620</v>
      </c>
      <c r="F73" s="113"/>
      <c r="G73" s="114">
        <v>43160</v>
      </c>
      <c r="H73" s="114">
        <v>44620</v>
      </c>
      <c r="I73" s="113">
        <v>48</v>
      </c>
      <c r="J73" s="120" t="s">
        <v>86</v>
      </c>
      <c r="K73" s="113"/>
      <c r="L73" s="116" t="s">
        <v>70</v>
      </c>
      <c r="M73" s="10"/>
      <c r="N73" s="117" t="s">
        <v>138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" customHeight="1" x14ac:dyDescent="0.2">
      <c r="A74" s="141">
        <v>5</v>
      </c>
      <c r="B74" s="128" t="s">
        <v>139</v>
      </c>
      <c r="C74" s="113" t="s">
        <v>14</v>
      </c>
      <c r="D74" s="114">
        <v>43174</v>
      </c>
      <c r="E74" s="114">
        <v>44634</v>
      </c>
      <c r="F74" s="113" t="s">
        <v>140</v>
      </c>
      <c r="G74" s="114">
        <v>43160</v>
      </c>
      <c r="H74" s="114">
        <v>44804</v>
      </c>
      <c r="I74" s="113">
        <v>54</v>
      </c>
      <c r="J74" s="120" t="s">
        <v>22</v>
      </c>
      <c r="K74" s="113"/>
      <c r="L74" s="139" t="s">
        <v>52</v>
      </c>
      <c r="M74" s="10"/>
      <c r="N74" s="117" t="s">
        <v>141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30.75" customHeight="1" x14ac:dyDescent="0.2">
      <c r="A75" s="142">
        <v>2</v>
      </c>
      <c r="B75" s="128" t="s">
        <v>142</v>
      </c>
      <c r="C75" s="113" t="s">
        <v>14</v>
      </c>
      <c r="D75" s="114">
        <v>42828</v>
      </c>
      <c r="E75" s="114">
        <v>44288</v>
      </c>
      <c r="F75" s="113"/>
      <c r="G75" s="114">
        <v>42826</v>
      </c>
      <c r="H75" s="114">
        <v>44104</v>
      </c>
      <c r="I75" s="113">
        <v>42</v>
      </c>
      <c r="J75" s="129" t="s">
        <v>143</v>
      </c>
      <c r="K75" s="10"/>
      <c r="L75" s="116" t="s">
        <v>70</v>
      </c>
      <c r="M75" s="10"/>
      <c r="N75" s="117" t="s">
        <v>144</v>
      </c>
      <c r="O75" s="4"/>
      <c r="P75" s="4"/>
    </row>
    <row r="76" spans="1:27" ht="15" customHeight="1" x14ac:dyDescent="0.2">
      <c r="A76" s="142">
        <v>3</v>
      </c>
      <c r="B76" s="30" t="s">
        <v>145</v>
      </c>
      <c r="C76" s="31" t="s">
        <v>14</v>
      </c>
      <c r="D76" s="32">
        <v>42828</v>
      </c>
      <c r="E76" s="32">
        <v>44288</v>
      </c>
      <c r="F76" s="32">
        <v>44408</v>
      </c>
      <c r="G76" s="32">
        <v>42826</v>
      </c>
      <c r="H76" s="32">
        <v>44286</v>
      </c>
      <c r="I76" s="31">
        <v>50</v>
      </c>
      <c r="J76" s="33" t="s">
        <v>80</v>
      </c>
      <c r="K76" s="10"/>
      <c r="L76" s="116" t="s">
        <v>70</v>
      </c>
      <c r="M76" s="10"/>
      <c r="N76" s="117" t="s">
        <v>146</v>
      </c>
    </row>
    <row r="77" spans="1:27" ht="15" customHeight="1" x14ac:dyDescent="0.2">
      <c r="A77" s="142">
        <v>4</v>
      </c>
      <c r="B77" s="122" t="s">
        <v>147</v>
      </c>
      <c r="C77" s="123" t="s">
        <v>14</v>
      </c>
      <c r="D77" s="124">
        <v>42828</v>
      </c>
      <c r="E77" s="124">
        <v>44288</v>
      </c>
      <c r="F77" s="124">
        <v>44378</v>
      </c>
      <c r="G77" s="124">
        <v>42826</v>
      </c>
      <c r="H77" s="124">
        <v>44286</v>
      </c>
      <c r="I77" s="123">
        <v>48</v>
      </c>
      <c r="J77" s="143" t="s">
        <v>117</v>
      </c>
      <c r="K77" s="10"/>
      <c r="L77" s="126" t="s">
        <v>23</v>
      </c>
      <c r="M77" s="10"/>
      <c r="N77" s="136" t="s">
        <v>148</v>
      </c>
    </row>
    <row r="78" spans="1:27" ht="15" customHeight="1" x14ac:dyDescent="0.2">
      <c r="A78" s="142">
        <v>5</v>
      </c>
      <c r="B78" s="144" t="s">
        <v>149</v>
      </c>
      <c r="C78" s="31" t="s">
        <v>14</v>
      </c>
      <c r="D78" s="32">
        <v>42957</v>
      </c>
      <c r="E78" s="32">
        <v>44417</v>
      </c>
      <c r="F78" s="31"/>
      <c r="G78" s="32">
        <v>42948</v>
      </c>
      <c r="H78" s="145">
        <v>44012</v>
      </c>
      <c r="I78" s="146">
        <v>35</v>
      </c>
      <c r="J78" s="110" t="s">
        <v>63</v>
      </c>
      <c r="K78" s="31"/>
      <c r="L78" s="139" t="s">
        <v>52</v>
      </c>
      <c r="M78" s="10"/>
      <c r="N78" s="117" t="s">
        <v>150</v>
      </c>
    </row>
    <row r="79" spans="1:27" ht="15" customHeight="1" x14ac:dyDescent="0.2">
      <c r="A79" s="147">
        <v>1</v>
      </c>
      <c r="B79" s="144" t="s">
        <v>151</v>
      </c>
      <c r="C79" s="31" t="s">
        <v>14</v>
      </c>
      <c r="D79" s="32">
        <v>42430</v>
      </c>
      <c r="E79" s="32">
        <v>43891</v>
      </c>
      <c r="F79" s="32">
        <v>43922</v>
      </c>
      <c r="G79" s="32">
        <v>42430</v>
      </c>
      <c r="H79" s="145">
        <v>43889</v>
      </c>
      <c r="I79" s="146">
        <v>48</v>
      </c>
      <c r="J79" s="148" t="s">
        <v>152</v>
      </c>
      <c r="K79" s="35"/>
      <c r="L79" s="116" t="s">
        <v>57</v>
      </c>
      <c r="M79" s="10"/>
      <c r="N79" s="117" t="s">
        <v>153</v>
      </c>
    </row>
    <row r="80" spans="1:27" ht="15" customHeight="1" x14ac:dyDescent="0.2">
      <c r="A80" s="147">
        <v>2</v>
      </c>
      <c r="B80" s="30" t="s">
        <v>154</v>
      </c>
      <c r="C80" s="31" t="s">
        <v>14</v>
      </c>
      <c r="D80" s="32">
        <v>42430</v>
      </c>
      <c r="E80" s="32">
        <v>43889</v>
      </c>
      <c r="F80" s="32">
        <v>43951</v>
      </c>
      <c r="G80" s="145">
        <v>43525</v>
      </c>
      <c r="H80" s="145">
        <v>43889</v>
      </c>
      <c r="I80" s="146">
        <v>12</v>
      </c>
      <c r="J80" s="149" t="s">
        <v>82</v>
      </c>
      <c r="K80" s="10"/>
      <c r="L80" s="139" t="s">
        <v>52</v>
      </c>
      <c r="M80" s="10"/>
      <c r="N80" s="117" t="s">
        <v>155</v>
      </c>
    </row>
    <row r="81" spans="1:35" ht="15" customHeight="1" x14ac:dyDescent="0.2">
      <c r="A81" s="150">
        <v>1</v>
      </c>
      <c r="B81" s="144" t="s">
        <v>156</v>
      </c>
      <c r="C81" s="31" t="s">
        <v>14</v>
      </c>
      <c r="D81" s="32">
        <v>42107</v>
      </c>
      <c r="E81" s="32">
        <v>43568</v>
      </c>
      <c r="F81" s="32" t="s">
        <v>157</v>
      </c>
      <c r="G81" s="32">
        <v>42095</v>
      </c>
      <c r="H81" s="32">
        <v>43677</v>
      </c>
      <c r="I81" s="31" t="s">
        <v>158</v>
      </c>
      <c r="J81" s="151" t="s">
        <v>121</v>
      </c>
      <c r="K81" s="10"/>
      <c r="L81" s="116" t="s">
        <v>23</v>
      </c>
      <c r="M81" s="10"/>
      <c r="N81" s="117" t="s">
        <v>159</v>
      </c>
    </row>
    <row r="82" spans="1:35" ht="15" customHeight="1" x14ac:dyDescent="0.2">
      <c r="A82" s="150">
        <v>2</v>
      </c>
      <c r="B82" s="30" t="s">
        <v>160</v>
      </c>
      <c r="C82" s="31" t="s">
        <v>14</v>
      </c>
      <c r="D82" s="32">
        <v>42108</v>
      </c>
      <c r="E82" s="32">
        <v>43568</v>
      </c>
      <c r="F82" s="32">
        <v>43598</v>
      </c>
      <c r="G82" s="32">
        <v>42095</v>
      </c>
      <c r="H82" s="32">
        <v>43555</v>
      </c>
      <c r="I82" s="31">
        <v>50</v>
      </c>
      <c r="J82" s="148" t="s">
        <v>82</v>
      </c>
      <c r="K82" s="35"/>
      <c r="L82" s="139" t="s">
        <v>52</v>
      </c>
      <c r="M82" s="10"/>
      <c r="N82" s="117" t="s">
        <v>161</v>
      </c>
    </row>
    <row r="83" spans="1:35" ht="15" customHeight="1" x14ac:dyDescent="0.2">
      <c r="A83" s="150">
        <v>3</v>
      </c>
      <c r="B83" s="144" t="s">
        <v>162</v>
      </c>
      <c r="C83" s="31" t="s">
        <v>14</v>
      </c>
      <c r="D83" s="32">
        <v>42107</v>
      </c>
      <c r="E83" s="32">
        <v>43567</v>
      </c>
      <c r="F83" s="32">
        <v>43658</v>
      </c>
      <c r="G83" s="32">
        <v>42095</v>
      </c>
      <c r="H83" s="32">
        <v>43555</v>
      </c>
      <c r="I83" s="31">
        <v>49</v>
      </c>
      <c r="J83" s="148" t="s">
        <v>133</v>
      </c>
      <c r="K83" s="35"/>
      <c r="L83" s="116" t="s">
        <v>70</v>
      </c>
      <c r="M83" s="10"/>
      <c r="N83" s="117" t="s">
        <v>163</v>
      </c>
    </row>
    <row r="84" spans="1:35" ht="15.75" customHeight="1" x14ac:dyDescent="0.2">
      <c r="A84" s="152"/>
    </row>
    <row r="85" spans="1:35" ht="15" customHeight="1" x14ac:dyDescent="0.2">
      <c r="A85" s="11"/>
      <c r="B85" s="12" t="s">
        <v>164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10"/>
      <c r="O85" s="36"/>
      <c r="P85" s="36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36"/>
      <c r="AC85" s="36"/>
      <c r="AD85" s="36"/>
      <c r="AE85" s="36"/>
      <c r="AF85" s="36"/>
      <c r="AG85" s="36"/>
      <c r="AH85" s="36"/>
      <c r="AI85" s="36"/>
    </row>
    <row r="86" spans="1:35" ht="15" customHeight="1" x14ac:dyDescent="0.2">
      <c r="A86" s="13"/>
      <c r="B86" s="14" t="s">
        <v>2</v>
      </c>
      <c r="C86" s="15" t="s">
        <v>3</v>
      </c>
      <c r="D86" s="15" t="s">
        <v>4</v>
      </c>
      <c r="E86" s="15" t="s">
        <v>5</v>
      </c>
      <c r="F86" s="15" t="s">
        <v>6</v>
      </c>
      <c r="G86" s="16" t="s">
        <v>7</v>
      </c>
      <c r="H86" s="16" t="s">
        <v>8</v>
      </c>
      <c r="I86" s="15" t="s">
        <v>9</v>
      </c>
      <c r="J86" s="17" t="s">
        <v>49</v>
      </c>
      <c r="K86" s="10"/>
      <c r="L86" s="17" t="s">
        <v>11</v>
      </c>
      <c r="M86" s="10"/>
      <c r="N86" s="18" t="s">
        <v>12</v>
      </c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 spans="1:35" ht="15" customHeight="1" x14ac:dyDescent="0.2">
      <c r="A87" s="93">
        <v>1</v>
      </c>
      <c r="B87" s="30" t="s">
        <v>165</v>
      </c>
      <c r="C87" s="31" t="s">
        <v>14</v>
      </c>
      <c r="D87" s="32">
        <v>44992</v>
      </c>
      <c r="E87" s="32">
        <v>46452</v>
      </c>
      <c r="F87" s="31" t="s">
        <v>166</v>
      </c>
      <c r="G87" s="32">
        <v>44986</v>
      </c>
      <c r="H87" s="32">
        <v>45565</v>
      </c>
      <c r="I87" s="31">
        <v>19</v>
      </c>
      <c r="J87" s="110" t="s">
        <v>63</v>
      </c>
      <c r="K87" s="31"/>
      <c r="L87" s="34" t="s">
        <v>52</v>
      </c>
      <c r="M87" s="10"/>
      <c r="N87" s="35" t="s">
        <v>167</v>
      </c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</row>
    <row r="88" spans="1:35" ht="15" customHeight="1" x14ac:dyDescent="0.2">
      <c r="A88" s="93"/>
      <c r="B88" s="102" t="s">
        <v>165</v>
      </c>
      <c r="C88" s="103" t="s">
        <v>14</v>
      </c>
      <c r="D88" s="104">
        <v>44992</v>
      </c>
      <c r="E88" s="104">
        <v>46452</v>
      </c>
      <c r="F88" s="103" t="s">
        <v>166</v>
      </c>
      <c r="G88" s="104">
        <v>45931</v>
      </c>
      <c r="H88" s="104">
        <v>46081</v>
      </c>
      <c r="I88" s="103">
        <v>5</v>
      </c>
      <c r="J88" s="153" t="s">
        <v>63</v>
      </c>
      <c r="K88" s="103"/>
      <c r="L88" s="107" t="s">
        <v>52</v>
      </c>
      <c r="M88" s="10"/>
      <c r="N88" s="108" t="s">
        <v>168</v>
      </c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</row>
    <row r="89" spans="1:35" ht="15" customHeight="1" x14ac:dyDescent="0.2">
      <c r="A89" s="93">
        <v>2</v>
      </c>
      <c r="B89" s="49" t="s">
        <v>169</v>
      </c>
      <c r="C89" s="21" t="s">
        <v>14</v>
      </c>
      <c r="D89" s="22">
        <v>44992</v>
      </c>
      <c r="E89" s="22">
        <v>46452</v>
      </c>
      <c r="F89" s="21" t="s">
        <v>166</v>
      </c>
      <c r="G89" s="22">
        <v>44986</v>
      </c>
      <c r="H89" s="22">
        <v>46081</v>
      </c>
      <c r="I89" s="21">
        <v>36</v>
      </c>
      <c r="J89" s="109" t="s">
        <v>22</v>
      </c>
      <c r="K89" s="21"/>
      <c r="L89" s="26" t="s">
        <v>52</v>
      </c>
      <c r="M89" s="10"/>
      <c r="N89" s="27" t="s">
        <v>17</v>
      </c>
      <c r="O89" s="36"/>
      <c r="P89" s="36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36"/>
      <c r="AC89" s="36"/>
      <c r="AD89" s="36"/>
      <c r="AE89" s="36"/>
      <c r="AF89" s="36"/>
      <c r="AG89" s="36"/>
      <c r="AH89" s="36"/>
      <c r="AI89" s="36"/>
    </row>
    <row r="90" spans="1:35" ht="15" customHeight="1" x14ac:dyDescent="0.2">
      <c r="A90" s="37"/>
      <c r="B90" s="38"/>
      <c r="C90" s="39"/>
      <c r="D90" s="40"/>
      <c r="E90" s="40"/>
      <c r="F90" s="39"/>
      <c r="G90" s="40"/>
      <c r="H90" s="40"/>
      <c r="I90" s="39"/>
      <c r="J90" s="41"/>
      <c r="K90" s="39"/>
      <c r="L90" s="39"/>
      <c r="M90" s="42"/>
      <c r="N90" s="43"/>
      <c r="O90" s="36"/>
      <c r="P90" s="36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36"/>
      <c r="AC90" s="36"/>
      <c r="AD90" s="36"/>
      <c r="AE90" s="36"/>
      <c r="AF90" s="36"/>
      <c r="AG90" s="36"/>
      <c r="AH90" s="36"/>
      <c r="AI90" s="36"/>
    </row>
    <row r="91" spans="1:35" ht="15" customHeight="1" thickBot="1" x14ac:dyDescent="0.25">
      <c r="A91" s="37"/>
      <c r="B91" s="38"/>
      <c r="C91" s="39"/>
      <c r="D91" s="40"/>
      <c r="E91" s="40"/>
      <c r="F91" s="39"/>
      <c r="G91" s="40"/>
      <c r="H91" s="40"/>
      <c r="I91" s="39"/>
      <c r="J91" s="41"/>
      <c r="K91" s="39"/>
      <c r="L91" s="39"/>
      <c r="M91" s="42"/>
      <c r="N91" s="43"/>
      <c r="O91" s="36"/>
      <c r="P91" s="36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36"/>
      <c r="AC91" s="36"/>
      <c r="AD91" s="36"/>
      <c r="AE91" s="36"/>
      <c r="AF91" s="36"/>
      <c r="AG91" s="36"/>
      <c r="AH91" s="36"/>
      <c r="AI91" s="36"/>
    </row>
    <row r="92" spans="1:35" ht="15" customHeight="1" thickBot="1" x14ac:dyDescent="0.25">
      <c r="A92" s="37"/>
      <c r="B92" s="38"/>
      <c r="C92" s="39"/>
      <c r="D92" s="40"/>
      <c r="E92" s="40"/>
      <c r="F92" s="39"/>
      <c r="G92" s="154" t="s">
        <v>170</v>
      </c>
      <c r="H92" s="155"/>
      <c r="I92" s="155"/>
      <c r="J92" s="156"/>
      <c r="K92" s="39"/>
      <c r="L92" s="39"/>
      <c r="M92" s="42"/>
      <c r="N92" s="43"/>
      <c r="O92" s="36"/>
      <c r="P92" s="36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36"/>
      <c r="AC92" s="36"/>
      <c r="AD92" s="36"/>
      <c r="AE92" s="36"/>
      <c r="AF92" s="36"/>
      <c r="AG92" s="36"/>
      <c r="AH92" s="36"/>
      <c r="AI92" s="36"/>
    </row>
    <row r="93" spans="1:35" ht="15" customHeight="1" thickBot="1" x14ac:dyDescent="0.25">
      <c r="A93" s="37"/>
      <c r="B93" s="157"/>
      <c r="C93" s="39"/>
      <c r="D93" s="40"/>
      <c r="E93" s="40"/>
      <c r="F93" s="40"/>
      <c r="G93" s="158" t="s">
        <v>171</v>
      </c>
      <c r="H93" s="155"/>
      <c r="I93" s="155"/>
      <c r="J93" s="156"/>
      <c r="K93" s="39"/>
      <c r="L93" s="39"/>
      <c r="M93" s="39"/>
      <c r="N93" s="159"/>
      <c r="O93" s="36"/>
      <c r="P93" s="36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36"/>
      <c r="AC93" s="36"/>
      <c r="AD93" s="36"/>
      <c r="AE93" s="36"/>
      <c r="AF93" s="36"/>
      <c r="AG93" s="36"/>
      <c r="AH93" s="36"/>
      <c r="AI93" s="36"/>
    </row>
    <row r="94" spans="1:35" ht="15" customHeight="1" x14ac:dyDescent="0.2">
      <c r="A94" s="37"/>
      <c r="B94" s="44" t="s">
        <v>172</v>
      </c>
      <c r="C94" s="72">
        <v>10</v>
      </c>
      <c r="D94" s="160"/>
      <c r="E94" s="47"/>
      <c r="F94" s="40"/>
      <c r="G94" s="161" t="s">
        <v>173</v>
      </c>
      <c r="H94" s="155"/>
      <c r="I94" s="155"/>
      <c r="J94" s="156"/>
      <c r="K94" s="39"/>
      <c r="L94" s="39"/>
      <c r="M94" s="39"/>
      <c r="N94" s="159"/>
      <c r="O94" s="36"/>
      <c r="P94" s="36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36"/>
      <c r="AC94" s="36"/>
      <c r="AD94" s="36"/>
      <c r="AE94" s="36"/>
      <c r="AF94" s="36"/>
      <c r="AG94" s="36"/>
      <c r="AH94" s="36"/>
      <c r="AI94" s="36"/>
    </row>
    <row r="95" spans="1:35" ht="15" customHeight="1" x14ac:dyDescent="0.2">
      <c r="A95" s="37"/>
      <c r="B95" s="48" t="s">
        <v>28</v>
      </c>
      <c r="C95" s="15">
        <v>15</v>
      </c>
      <c r="D95" s="21"/>
      <c r="E95" s="162"/>
      <c r="F95" s="39"/>
      <c r="G95" s="163" t="s">
        <v>174</v>
      </c>
      <c r="H95" s="164"/>
      <c r="I95" s="164"/>
      <c r="J95" s="165"/>
      <c r="K95" s="159"/>
      <c r="L95" s="159"/>
      <c r="M95" s="159"/>
      <c r="N95" s="38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36"/>
      <c r="AC95" s="36"/>
      <c r="AD95" s="36"/>
      <c r="AE95" s="36"/>
      <c r="AF95" s="36"/>
      <c r="AG95" s="36"/>
      <c r="AH95" s="36"/>
      <c r="AI95" s="36"/>
    </row>
    <row r="96" spans="1:35" ht="15" customHeight="1" x14ac:dyDescent="0.2">
      <c r="A96" s="37"/>
      <c r="B96" s="48" t="s">
        <v>30</v>
      </c>
      <c r="C96" s="15">
        <v>15</v>
      </c>
      <c r="D96" s="21"/>
      <c r="E96" s="162"/>
      <c r="F96" s="39"/>
      <c r="G96" s="166" t="s">
        <v>175</v>
      </c>
      <c r="H96" s="164"/>
      <c r="I96" s="164"/>
      <c r="J96" s="165"/>
      <c r="K96" s="159"/>
      <c r="L96" s="159"/>
      <c r="M96" s="159"/>
      <c r="N96" s="38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36"/>
      <c r="AC96" s="36"/>
      <c r="AD96" s="36"/>
      <c r="AE96" s="36"/>
      <c r="AF96" s="36"/>
      <c r="AG96" s="36"/>
      <c r="AH96" s="36"/>
      <c r="AI96" s="36"/>
    </row>
    <row r="97" spans="1:35" ht="15" customHeight="1" x14ac:dyDescent="0.2">
      <c r="A97" s="37"/>
      <c r="B97" s="48" t="s">
        <v>32</v>
      </c>
      <c r="C97" s="15">
        <v>18</v>
      </c>
      <c r="D97" s="167" t="s">
        <v>176</v>
      </c>
      <c r="E97" s="168"/>
      <c r="F97" s="39"/>
      <c r="G97" s="169" t="s">
        <v>177</v>
      </c>
      <c r="H97" s="164"/>
      <c r="I97" s="164"/>
      <c r="J97" s="165"/>
      <c r="K97" s="159"/>
      <c r="L97" s="159"/>
      <c r="M97" s="159"/>
      <c r="N97" s="38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36"/>
      <c r="AC97" s="36"/>
      <c r="AD97" s="36"/>
      <c r="AE97" s="36"/>
      <c r="AF97" s="36"/>
      <c r="AG97" s="36"/>
      <c r="AH97" s="36"/>
      <c r="AI97" s="36"/>
    </row>
    <row r="98" spans="1:35" ht="15" customHeight="1" x14ac:dyDescent="0.2">
      <c r="A98" s="37"/>
      <c r="B98" s="48" t="s">
        <v>34</v>
      </c>
      <c r="C98" s="15">
        <v>16</v>
      </c>
      <c r="D98" s="167" t="s">
        <v>178</v>
      </c>
      <c r="E98" s="170"/>
      <c r="F98" s="39"/>
      <c r="G98" s="171" t="s">
        <v>179</v>
      </c>
      <c r="H98" s="164"/>
      <c r="I98" s="164"/>
      <c r="J98" s="165"/>
      <c r="K98" s="42"/>
      <c r="L98" s="42"/>
      <c r="M98" s="42"/>
      <c r="N98" s="38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ht="15" customHeight="1" x14ac:dyDescent="0.2">
      <c r="A99" s="37"/>
      <c r="B99" s="48" t="s">
        <v>36</v>
      </c>
      <c r="C99" s="15">
        <v>18</v>
      </c>
      <c r="D99" s="167" t="s">
        <v>178</v>
      </c>
      <c r="E99" s="170"/>
      <c r="F99" s="39"/>
      <c r="G99" s="172" t="s">
        <v>180</v>
      </c>
      <c r="H99" s="164"/>
      <c r="I99" s="164"/>
      <c r="J99" s="165"/>
      <c r="K99" s="42"/>
      <c r="L99" s="42"/>
      <c r="M99" s="42"/>
      <c r="N99" s="38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ht="15" customHeight="1" x14ac:dyDescent="0.2">
      <c r="A100" s="37"/>
      <c r="B100" s="48" t="s">
        <v>181</v>
      </c>
      <c r="C100" s="15">
        <v>16</v>
      </c>
      <c r="D100" s="167" t="s">
        <v>178</v>
      </c>
      <c r="E100" s="59"/>
      <c r="F100" s="39"/>
      <c r="G100" s="173" t="s">
        <v>182</v>
      </c>
      <c r="H100" s="164"/>
      <c r="I100" s="164"/>
      <c r="J100" s="165"/>
      <c r="K100" s="42"/>
      <c r="L100" s="42"/>
      <c r="M100" s="42"/>
      <c r="N100" s="38"/>
      <c r="O100" s="36"/>
      <c r="P100" s="36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36"/>
      <c r="AC100" s="36"/>
      <c r="AD100" s="36"/>
      <c r="AE100" s="36"/>
      <c r="AF100" s="36"/>
      <c r="AG100" s="36"/>
      <c r="AH100" s="36"/>
      <c r="AI100" s="36"/>
    </row>
    <row r="101" spans="1:35" ht="15" customHeight="1" x14ac:dyDescent="0.2">
      <c r="A101" s="37"/>
      <c r="B101" s="48" t="s">
        <v>37</v>
      </c>
      <c r="C101" s="15">
        <v>17</v>
      </c>
      <c r="D101" s="167" t="s">
        <v>183</v>
      </c>
      <c r="E101" s="175"/>
      <c r="F101" s="39"/>
      <c r="G101" s="176" t="s">
        <v>184</v>
      </c>
      <c r="H101" s="164"/>
      <c r="I101" s="164"/>
      <c r="J101" s="165"/>
      <c r="K101" s="42"/>
      <c r="L101" s="42"/>
      <c r="M101" s="42"/>
      <c r="N101" s="38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36"/>
      <c r="AC101" s="36"/>
      <c r="AD101" s="36"/>
      <c r="AE101" s="36"/>
      <c r="AF101" s="36"/>
      <c r="AG101" s="36"/>
      <c r="AH101" s="36"/>
      <c r="AI101" s="36"/>
    </row>
    <row r="102" spans="1:35" ht="15" customHeight="1" x14ac:dyDescent="0.2">
      <c r="A102" s="37"/>
      <c r="B102" s="48" t="s">
        <v>185</v>
      </c>
      <c r="C102" s="177">
        <v>16</v>
      </c>
      <c r="D102" s="167" t="s">
        <v>186</v>
      </c>
      <c r="E102" s="59"/>
      <c r="F102" s="39"/>
      <c r="G102" s="178" t="s">
        <v>187</v>
      </c>
      <c r="H102" s="164"/>
      <c r="I102" s="164"/>
      <c r="J102" s="165"/>
      <c r="K102" s="42"/>
      <c r="L102" s="42"/>
      <c r="M102" s="42"/>
      <c r="N102" s="38"/>
      <c r="O102" s="174"/>
      <c r="P102" s="17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36"/>
      <c r="AC102" s="36"/>
      <c r="AD102" s="36"/>
      <c r="AE102" s="36"/>
      <c r="AF102" s="36"/>
      <c r="AG102" s="36"/>
      <c r="AH102" s="36"/>
      <c r="AI102" s="36"/>
    </row>
    <row r="103" spans="1:35" ht="15" customHeight="1" x14ac:dyDescent="0.2">
      <c r="A103" s="37"/>
      <c r="B103" s="48" t="s">
        <v>188</v>
      </c>
      <c r="C103" s="177">
        <v>8</v>
      </c>
      <c r="D103" s="179"/>
      <c r="E103" s="59"/>
      <c r="F103" s="39"/>
      <c r="G103" s="180" t="s">
        <v>189</v>
      </c>
      <c r="H103" s="164"/>
      <c r="I103" s="164"/>
      <c r="J103" s="165"/>
      <c r="K103" s="42"/>
      <c r="L103" s="42"/>
      <c r="M103" s="42"/>
      <c r="N103" s="3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36"/>
      <c r="AC103" s="36"/>
      <c r="AD103" s="36"/>
      <c r="AE103" s="36"/>
      <c r="AF103" s="36"/>
      <c r="AG103" s="36"/>
      <c r="AH103" s="36"/>
      <c r="AI103" s="36"/>
    </row>
    <row r="104" spans="1:35" ht="15" customHeight="1" x14ac:dyDescent="0.2">
      <c r="A104" s="37"/>
      <c r="B104" s="48" t="s">
        <v>190</v>
      </c>
      <c r="C104" s="177">
        <v>18</v>
      </c>
      <c r="D104" s="61"/>
      <c r="E104" s="181"/>
      <c r="F104" s="39"/>
      <c r="G104" s="182" t="s">
        <v>191</v>
      </c>
      <c r="H104" s="164"/>
      <c r="I104" s="164"/>
      <c r="J104" s="165"/>
      <c r="K104" s="42"/>
      <c r="L104" s="42"/>
      <c r="M104" s="42"/>
      <c r="N104" s="3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36"/>
      <c r="AC104" s="36"/>
      <c r="AD104" s="36"/>
      <c r="AE104" s="36"/>
      <c r="AF104" s="36"/>
      <c r="AG104" s="36"/>
      <c r="AH104" s="36"/>
      <c r="AI104" s="36"/>
    </row>
    <row r="105" spans="1:35" ht="15" customHeight="1" x14ac:dyDescent="0.2">
      <c r="A105" s="37"/>
      <c r="B105" s="48" t="s">
        <v>192</v>
      </c>
      <c r="C105" s="177">
        <v>14</v>
      </c>
      <c r="D105" s="61"/>
      <c r="E105" s="181"/>
      <c r="F105" s="39"/>
      <c r="G105" s="183" t="s">
        <v>31</v>
      </c>
      <c r="H105" s="164"/>
      <c r="I105" s="164"/>
      <c r="J105" s="165"/>
      <c r="K105" s="42"/>
      <c r="L105" s="42"/>
      <c r="M105" s="42"/>
      <c r="N105" s="3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36"/>
      <c r="AC105" s="36"/>
      <c r="AD105" s="36"/>
      <c r="AE105" s="36"/>
      <c r="AF105" s="36"/>
      <c r="AG105" s="36"/>
      <c r="AH105" s="36"/>
      <c r="AI105" s="36"/>
    </row>
    <row r="106" spans="1:35" ht="15" customHeight="1" x14ac:dyDescent="0.2">
      <c r="A106" s="37"/>
      <c r="B106" s="48" t="s">
        <v>193</v>
      </c>
      <c r="C106" s="177">
        <v>23</v>
      </c>
      <c r="D106" s="167" t="s">
        <v>186</v>
      </c>
      <c r="E106" s="59"/>
      <c r="F106" s="39"/>
      <c r="G106" s="184" t="s">
        <v>33</v>
      </c>
      <c r="H106" s="164"/>
      <c r="I106" s="164"/>
      <c r="J106" s="165"/>
      <c r="K106" s="42"/>
      <c r="L106" s="42"/>
      <c r="M106" s="42"/>
      <c r="N106" s="3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36"/>
      <c r="AC106" s="36"/>
      <c r="AD106" s="36"/>
      <c r="AE106" s="36"/>
      <c r="AF106" s="36"/>
      <c r="AG106" s="36"/>
      <c r="AH106" s="36"/>
      <c r="AI106" s="36"/>
    </row>
    <row r="107" spans="1:35" ht="15" customHeight="1" thickBot="1" x14ac:dyDescent="0.25">
      <c r="A107" s="37"/>
      <c r="B107" s="48" t="s">
        <v>194</v>
      </c>
      <c r="C107" s="177">
        <v>23</v>
      </c>
      <c r="D107" s="167" t="s">
        <v>195</v>
      </c>
      <c r="E107" s="59"/>
      <c r="F107" s="39"/>
      <c r="G107" s="185" t="s">
        <v>35</v>
      </c>
      <c r="H107" s="186"/>
      <c r="I107" s="186"/>
      <c r="J107" s="187"/>
      <c r="K107" s="42"/>
      <c r="L107" s="42"/>
      <c r="M107" s="42"/>
      <c r="N107" s="3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36"/>
      <c r="AC107" s="36"/>
      <c r="AD107" s="36"/>
      <c r="AE107" s="36"/>
      <c r="AF107" s="36"/>
      <c r="AG107" s="36"/>
      <c r="AH107" s="36"/>
      <c r="AI107" s="36"/>
    </row>
    <row r="108" spans="1:35" ht="15" customHeight="1" x14ac:dyDescent="0.2">
      <c r="A108" s="37"/>
      <c r="B108" s="48" t="s">
        <v>196</v>
      </c>
      <c r="C108" s="177">
        <v>2</v>
      </c>
      <c r="D108" s="167" t="s">
        <v>197</v>
      </c>
      <c r="E108" s="59"/>
      <c r="F108" s="39"/>
      <c r="G108" s="68"/>
      <c r="H108" s="68"/>
      <c r="I108" s="68"/>
      <c r="J108" s="68"/>
      <c r="K108" s="42"/>
      <c r="L108" s="42"/>
      <c r="M108" s="42"/>
      <c r="N108" s="3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36"/>
      <c r="AC108" s="36"/>
      <c r="AD108" s="36"/>
      <c r="AE108" s="36"/>
      <c r="AF108" s="36"/>
      <c r="AG108" s="36"/>
      <c r="AH108" s="36"/>
      <c r="AI108" s="36"/>
    </row>
    <row r="109" spans="1:35" ht="18.75" customHeight="1" thickBot="1" x14ac:dyDescent="0.25">
      <c r="A109" s="37"/>
      <c r="B109" s="188" t="s">
        <v>198</v>
      </c>
      <c r="C109" s="189">
        <v>3</v>
      </c>
      <c r="D109" s="167" t="s">
        <v>199</v>
      </c>
      <c r="E109" s="190"/>
      <c r="F109" s="39"/>
      <c r="G109" s="68"/>
      <c r="H109" s="68"/>
      <c r="I109" s="68"/>
      <c r="J109" s="68"/>
      <c r="K109" s="42"/>
      <c r="L109" s="42"/>
      <c r="M109" s="42"/>
      <c r="N109" s="3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36"/>
      <c r="AC109" s="36"/>
      <c r="AD109" s="36"/>
      <c r="AE109" s="36"/>
      <c r="AF109" s="36"/>
      <c r="AG109" s="36"/>
      <c r="AH109" s="36"/>
      <c r="AI109" s="36"/>
    </row>
    <row r="110" spans="1:35" ht="13.5" customHeight="1" x14ac:dyDescent="0.2">
      <c r="A110" s="37"/>
      <c r="B110" s="191"/>
      <c r="C110" s="68"/>
      <c r="D110" s="192"/>
      <c r="E110" s="39"/>
      <c r="F110" s="39"/>
      <c r="G110" s="68"/>
      <c r="H110" s="68"/>
      <c r="I110" s="68"/>
      <c r="J110" s="68"/>
      <c r="K110" s="42"/>
      <c r="L110" s="42"/>
      <c r="M110" s="42"/>
      <c r="N110" s="3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36"/>
      <c r="AC110" s="36"/>
      <c r="AD110" s="36"/>
      <c r="AE110" s="36"/>
      <c r="AF110" s="36"/>
      <c r="AG110" s="36"/>
      <c r="AH110" s="36"/>
      <c r="AI110" s="36"/>
    </row>
    <row r="111" spans="1:35" ht="15" customHeight="1" x14ac:dyDescent="0.2">
      <c r="A111" s="37"/>
      <c r="B111" s="191"/>
      <c r="C111" s="68"/>
      <c r="D111" s="192"/>
      <c r="E111" s="39"/>
      <c r="F111" s="39"/>
      <c r="G111" s="68"/>
      <c r="H111" s="68"/>
      <c r="I111" s="68"/>
      <c r="J111" s="68"/>
      <c r="K111" s="42"/>
      <c r="L111" s="42"/>
      <c r="M111" s="42"/>
      <c r="N111" s="3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36"/>
      <c r="AC111" s="36"/>
      <c r="AD111" s="36"/>
      <c r="AE111" s="36"/>
      <c r="AF111" s="36"/>
      <c r="AG111" s="36"/>
      <c r="AH111" s="36"/>
      <c r="AI111" s="36"/>
    </row>
    <row r="112" spans="1:35" ht="15" customHeight="1" thickBot="1" x14ac:dyDescent="0.25">
      <c r="A112" s="37"/>
      <c r="B112" s="191"/>
      <c r="C112" s="68"/>
      <c r="D112" s="192"/>
      <c r="E112" s="39"/>
      <c r="F112" s="39"/>
      <c r="G112" s="68"/>
      <c r="H112" s="68"/>
      <c r="I112" s="68"/>
      <c r="J112" s="68"/>
      <c r="K112" s="42"/>
      <c r="L112" s="42"/>
      <c r="M112" s="42"/>
      <c r="N112" s="3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36"/>
      <c r="AC112" s="36"/>
      <c r="AD112" s="36"/>
      <c r="AE112" s="36"/>
      <c r="AF112" s="36"/>
      <c r="AG112" s="36"/>
      <c r="AH112" s="36"/>
      <c r="AI112" s="36"/>
    </row>
    <row r="113" spans="1:35" ht="15" customHeight="1" x14ac:dyDescent="0.2">
      <c r="A113" s="39"/>
      <c r="B113" s="69" t="s">
        <v>200</v>
      </c>
      <c r="C113" s="70"/>
      <c r="D113" s="71">
        <v>2017</v>
      </c>
      <c r="E113" s="72">
        <v>2018</v>
      </c>
      <c r="F113" s="72">
        <v>2019</v>
      </c>
      <c r="G113" s="72">
        <v>2020</v>
      </c>
      <c r="H113" s="72">
        <v>2021</v>
      </c>
      <c r="I113" s="72">
        <v>2022</v>
      </c>
      <c r="J113" s="72">
        <v>2023</v>
      </c>
      <c r="K113" s="72">
        <v>2024</v>
      </c>
      <c r="L113" s="72" t="s">
        <v>43</v>
      </c>
      <c r="M113" s="73">
        <v>2026</v>
      </c>
      <c r="N113" s="36" t="s">
        <v>201</v>
      </c>
      <c r="O113" s="36"/>
      <c r="P113" s="41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</row>
    <row r="114" spans="1:35" ht="15" customHeight="1" x14ac:dyDescent="0.2">
      <c r="A114" s="39"/>
      <c r="B114" s="75" t="s">
        <v>44</v>
      </c>
      <c r="C114" s="76" t="s">
        <v>45</v>
      </c>
      <c r="D114" s="77">
        <v>8</v>
      </c>
      <c r="E114" s="21">
        <v>12</v>
      </c>
      <c r="F114" s="21">
        <v>21</v>
      </c>
      <c r="G114" s="21">
        <v>19</v>
      </c>
      <c r="H114" s="21">
        <v>19</v>
      </c>
      <c r="I114" s="21">
        <v>21</v>
      </c>
      <c r="J114" s="21">
        <v>25</v>
      </c>
      <c r="K114" s="21">
        <v>28</v>
      </c>
      <c r="L114" s="21"/>
      <c r="M114" s="59"/>
      <c r="P114" s="41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</row>
    <row r="115" spans="1:35" ht="15" customHeight="1" x14ac:dyDescent="0.2">
      <c r="A115" s="39"/>
      <c r="B115" s="78"/>
      <c r="C115" s="76" t="s">
        <v>46</v>
      </c>
      <c r="D115" s="77">
        <v>80</v>
      </c>
      <c r="E115" s="21">
        <v>132</v>
      </c>
      <c r="F115" s="21">
        <v>189</v>
      </c>
      <c r="G115" s="21">
        <v>183</v>
      </c>
      <c r="H115" s="21">
        <v>190</v>
      </c>
      <c r="I115" s="21">
        <v>204</v>
      </c>
      <c r="J115" s="21">
        <v>199</v>
      </c>
      <c r="K115" s="21">
        <v>266</v>
      </c>
      <c r="L115" s="21"/>
      <c r="M115" s="59"/>
      <c r="P115" s="41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</row>
    <row r="116" spans="1:35" ht="15" customHeight="1" thickBot="1" x14ac:dyDescent="0.25">
      <c r="A116" s="39"/>
      <c r="B116" s="79"/>
      <c r="C116" s="80" t="s">
        <v>47</v>
      </c>
      <c r="D116" s="193">
        <v>176000</v>
      </c>
      <c r="E116" s="194">
        <v>290400</v>
      </c>
      <c r="F116" s="194">
        <v>415800</v>
      </c>
      <c r="G116" s="194">
        <v>402600</v>
      </c>
      <c r="H116" s="194">
        <v>418000</v>
      </c>
      <c r="I116" s="194">
        <v>448800</v>
      </c>
      <c r="J116" s="194">
        <v>572800</v>
      </c>
      <c r="K116" s="194">
        <f>K115*3100</f>
        <v>824600</v>
      </c>
      <c r="L116" s="82"/>
      <c r="M116" s="67"/>
      <c r="N116" s="36"/>
      <c r="O116" s="36"/>
      <c r="P116" s="41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</row>
    <row r="117" spans="1:35" ht="15" customHeight="1" x14ac:dyDescent="0.2">
      <c r="A117" s="39"/>
      <c r="B117" s="195"/>
      <c r="C117" s="196"/>
      <c r="D117" s="197"/>
      <c r="E117" s="39"/>
      <c r="F117" s="39"/>
      <c r="G117" s="68"/>
      <c r="H117" s="68"/>
      <c r="I117" s="68"/>
      <c r="J117" s="68"/>
      <c r="K117" s="39"/>
      <c r="L117" s="39"/>
      <c r="M117" s="39"/>
      <c r="N117" s="36"/>
      <c r="O117" s="36"/>
      <c r="P117" s="41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</row>
    <row r="118" spans="1:35" ht="15.75" customHeight="1" x14ac:dyDescent="0.2">
      <c r="A118" s="11"/>
      <c r="B118" s="12" t="s">
        <v>202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10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35" ht="15.75" customHeight="1" x14ac:dyDescent="0.2">
      <c r="A119" s="13"/>
      <c r="B119" s="14" t="s">
        <v>2</v>
      </c>
      <c r="C119" s="15" t="s">
        <v>3</v>
      </c>
      <c r="D119" s="15" t="s">
        <v>4</v>
      </c>
      <c r="E119" s="15" t="s">
        <v>5</v>
      </c>
      <c r="F119" s="15" t="s">
        <v>6</v>
      </c>
      <c r="G119" s="16" t="s">
        <v>7</v>
      </c>
      <c r="H119" s="16" t="s">
        <v>8</v>
      </c>
      <c r="I119" s="15" t="s">
        <v>9</v>
      </c>
      <c r="J119" s="198" t="s">
        <v>49</v>
      </c>
      <c r="K119" s="199"/>
      <c r="L119" s="17" t="s">
        <v>11</v>
      </c>
      <c r="M119" s="10"/>
      <c r="N119" s="18" t="s">
        <v>12</v>
      </c>
      <c r="O119" s="38"/>
      <c r="P119" s="38"/>
    </row>
    <row r="120" spans="1:35" ht="15.75" customHeight="1" x14ac:dyDescent="0.2">
      <c r="A120" s="200">
        <v>1</v>
      </c>
      <c r="B120" s="30" t="s">
        <v>129</v>
      </c>
      <c r="C120" s="31" t="s">
        <v>14</v>
      </c>
      <c r="D120" s="32">
        <v>43161</v>
      </c>
      <c r="E120" s="32">
        <v>44621</v>
      </c>
      <c r="F120" s="31"/>
      <c r="G120" s="32">
        <v>43160</v>
      </c>
      <c r="H120" s="32">
        <v>44135</v>
      </c>
      <c r="I120" s="31">
        <v>32</v>
      </c>
      <c r="J120" s="201" t="s">
        <v>22</v>
      </c>
      <c r="K120" s="202"/>
      <c r="L120" s="34" t="s">
        <v>52</v>
      </c>
      <c r="M120" s="10"/>
      <c r="N120" s="117" t="s">
        <v>203</v>
      </c>
    </row>
    <row r="121" spans="1:35" ht="15.75" customHeight="1" x14ac:dyDescent="0.2">
      <c r="A121" s="200">
        <v>2</v>
      </c>
      <c r="B121" s="30" t="s">
        <v>132</v>
      </c>
      <c r="C121" s="31" t="s">
        <v>14</v>
      </c>
      <c r="D121" s="32">
        <v>43160</v>
      </c>
      <c r="E121" s="32">
        <v>44620</v>
      </c>
      <c r="F121" s="31"/>
      <c r="G121" s="32">
        <v>43160</v>
      </c>
      <c r="H121" s="32">
        <v>43281</v>
      </c>
      <c r="I121" s="31">
        <v>4</v>
      </c>
      <c r="J121" s="201" t="s">
        <v>133</v>
      </c>
      <c r="K121" s="202"/>
      <c r="L121" s="34" t="s">
        <v>204</v>
      </c>
      <c r="M121" s="10"/>
      <c r="N121" s="117" t="s">
        <v>205</v>
      </c>
    </row>
    <row r="122" spans="1:35" ht="15.75" customHeight="1" x14ac:dyDescent="0.2">
      <c r="A122" s="200">
        <v>3</v>
      </c>
      <c r="B122" s="122" t="s">
        <v>206</v>
      </c>
      <c r="C122" s="123" t="s">
        <v>14</v>
      </c>
      <c r="D122" s="124">
        <v>43161</v>
      </c>
      <c r="E122" s="124">
        <v>44621</v>
      </c>
      <c r="F122" s="124" t="s">
        <v>207</v>
      </c>
      <c r="G122" s="124">
        <v>43160</v>
      </c>
      <c r="H122" s="124">
        <v>43585</v>
      </c>
      <c r="I122" s="123">
        <v>14</v>
      </c>
      <c r="J122" s="203" t="s">
        <v>208</v>
      </c>
      <c r="K122" s="204"/>
      <c r="L122" s="126" t="s">
        <v>23</v>
      </c>
      <c r="M122" s="10"/>
      <c r="N122" s="136" t="s">
        <v>209</v>
      </c>
    </row>
    <row r="123" spans="1:35" ht="15.75" customHeight="1" thickBot="1" x14ac:dyDescent="0.25">
      <c r="A123" s="37"/>
      <c r="B123" s="205"/>
      <c r="C123" s="206"/>
      <c r="D123" s="207"/>
      <c r="E123" s="207"/>
      <c r="F123" s="207"/>
      <c r="G123" s="207"/>
      <c r="H123" s="207"/>
      <c r="I123" s="206"/>
      <c r="J123" s="208"/>
      <c r="K123" s="209"/>
      <c r="L123" s="39"/>
      <c r="M123" s="39"/>
      <c r="N123" s="159"/>
    </row>
    <row r="124" spans="1:35" ht="15" customHeight="1" x14ac:dyDescent="0.2">
      <c r="A124" s="39"/>
      <c r="B124" s="69" t="s">
        <v>210</v>
      </c>
      <c r="C124" s="70"/>
      <c r="D124" s="71">
        <v>2017</v>
      </c>
      <c r="E124" s="72">
        <v>2018</v>
      </c>
      <c r="F124" s="72">
        <v>2019</v>
      </c>
      <c r="G124" s="72">
        <v>2020</v>
      </c>
      <c r="H124" s="72">
        <v>2021</v>
      </c>
      <c r="I124" s="72">
        <v>2022</v>
      </c>
      <c r="J124" s="72">
        <v>2023</v>
      </c>
      <c r="K124" s="72" t="s">
        <v>211</v>
      </c>
      <c r="L124" s="72">
        <v>2025</v>
      </c>
      <c r="M124" s="73">
        <v>2026</v>
      </c>
      <c r="N124" s="36" t="s">
        <v>201</v>
      </c>
      <c r="O124" s="36"/>
      <c r="P124" s="41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</row>
    <row r="125" spans="1:35" ht="15" customHeight="1" x14ac:dyDescent="0.2">
      <c r="A125" s="39"/>
      <c r="B125" s="75" t="s">
        <v>44</v>
      </c>
      <c r="C125" s="76" t="s">
        <v>45</v>
      </c>
      <c r="D125" s="77">
        <v>0</v>
      </c>
      <c r="E125" s="21">
        <v>3</v>
      </c>
      <c r="F125" s="21">
        <v>2</v>
      </c>
      <c r="G125" s="21">
        <v>1</v>
      </c>
      <c r="H125" s="21">
        <v>0</v>
      </c>
      <c r="I125" s="21">
        <v>0</v>
      </c>
      <c r="J125" s="21">
        <v>0</v>
      </c>
      <c r="K125" s="21">
        <v>0</v>
      </c>
      <c r="L125" s="21"/>
      <c r="M125" s="59"/>
      <c r="P125" s="41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</row>
    <row r="126" spans="1:35" ht="15" customHeight="1" x14ac:dyDescent="0.2">
      <c r="A126" s="39"/>
      <c r="B126" s="78"/>
      <c r="C126" s="76" t="s">
        <v>46</v>
      </c>
      <c r="D126" s="77">
        <v>0</v>
      </c>
      <c r="E126" s="21">
        <v>26</v>
      </c>
      <c r="F126" s="21">
        <v>16</v>
      </c>
      <c r="G126" s="21">
        <v>10</v>
      </c>
      <c r="H126" s="21">
        <v>0</v>
      </c>
      <c r="I126" s="21">
        <v>0</v>
      </c>
      <c r="J126" s="21">
        <v>0</v>
      </c>
      <c r="K126" s="21">
        <v>0</v>
      </c>
      <c r="L126" s="21"/>
      <c r="M126" s="59"/>
      <c r="P126" s="41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</row>
    <row r="127" spans="1:35" ht="15" customHeight="1" thickBot="1" x14ac:dyDescent="0.25">
      <c r="A127" s="39"/>
      <c r="B127" s="79"/>
      <c r="C127" s="80" t="s">
        <v>47</v>
      </c>
      <c r="D127" s="81">
        <v>0</v>
      </c>
      <c r="E127" s="194">
        <v>59800</v>
      </c>
      <c r="F127" s="194">
        <v>36800</v>
      </c>
      <c r="G127" s="194">
        <v>23000</v>
      </c>
      <c r="H127" s="82">
        <v>0</v>
      </c>
      <c r="I127" s="82">
        <v>0</v>
      </c>
      <c r="J127" s="82">
        <v>0</v>
      </c>
      <c r="K127" s="82">
        <v>0</v>
      </c>
      <c r="L127" s="82"/>
      <c r="M127" s="67"/>
      <c r="N127" s="36"/>
      <c r="O127" s="36"/>
      <c r="P127" s="41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</row>
    <row r="128" spans="1:35" ht="15.75" customHeight="1" x14ac:dyDescent="0.2">
      <c r="A128" s="37"/>
      <c r="B128" s="210"/>
      <c r="C128" s="206"/>
      <c r="D128" s="207"/>
      <c r="E128" s="207"/>
      <c r="F128" s="207"/>
      <c r="G128" s="211"/>
      <c r="H128" s="207"/>
      <c r="I128" s="206"/>
      <c r="J128" s="68"/>
      <c r="K128" s="39"/>
      <c r="L128" s="39"/>
      <c r="M128" s="39"/>
      <c r="N128" s="159"/>
    </row>
    <row r="129" spans="1:14" ht="15.75" customHeight="1" x14ac:dyDescent="0.2">
      <c r="A129" s="11"/>
      <c r="B129" s="12" t="s">
        <v>212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10"/>
    </row>
    <row r="130" spans="1:14" ht="15.75" customHeight="1" x14ac:dyDescent="0.2">
      <c r="A130" s="13"/>
      <c r="B130" s="14" t="s">
        <v>2</v>
      </c>
      <c r="C130" s="15" t="s">
        <v>3</v>
      </c>
      <c r="D130" s="15" t="s">
        <v>4</v>
      </c>
      <c r="E130" s="15" t="s">
        <v>5</v>
      </c>
      <c r="F130" s="15" t="s">
        <v>6</v>
      </c>
      <c r="G130" s="16" t="s">
        <v>7</v>
      </c>
      <c r="H130" s="16" t="s">
        <v>8</v>
      </c>
      <c r="I130" s="15" t="s">
        <v>9</v>
      </c>
      <c r="J130" s="212" t="s">
        <v>49</v>
      </c>
      <c r="K130" s="10"/>
      <c r="L130" s="17" t="s">
        <v>11</v>
      </c>
      <c r="M130" s="10"/>
      <c r="N130" s="18" t="s">
        <v>12</v>
      </c>
    </row>
    <row r="131" spans="1:14" ht="27.75" customHeight="1" x14ac:dyDescent="0.2">
      <c r="A131" s="121">
        <v>1</v>
      </c>
      <c r="B131" s="128" t="s">
        <v>107</v>
      </c>
      <c r="C131" s="113" t="s">
        <v>14</v>
      </c>
      <c r="D131" s="114">
        <v>43893</v>
      </c>
      <c r="E131" s="114">
        <v>45353</v>
      </c>
      <c r="F131" s="114">
        <v>45534</v>
      </c>
      <c r="G131" s="114">
        <v>45078</v>
      </c>
      <c r="H131" s="114">
        <v>45350</v>
      </c>
      <c r="I131" s="113">
        <v>9</v>
      </c>
      <c r="J131" s="129" t="s">
        <v>108</v>
      </c>
      <c r="K131" s="10"/>
      <c r="L131" s="139" t="s">
        <v>23</v>
      </c>
      <c r="M131" s="10"/>
      <c r="N131" s="117" t="s">
        <v>17</v>
      </c>
    </row>
    <row r="132" spans="1:14" ht="31.5" customHeight="1" x14ac:dyDescent="0.2">
      <c r="A132" s="111">
        <v>3</v>
      </c>
      <c r="B132" s="213" t="s">
        <v>97</v>
      </c>
      <c r="C132" s="214" t="s">
        <v>14</v>
      </c>
      <c r="D132" s="215">
        <v>44319</v>
      </c>
      <c r="E132" s="215">
        <v>45779</v>
      </c>
      <c r="F132" s="214"/>
      <c r="G132" s="215">
        <v>45444</v>
      </c>
      <c r="H132" s="215">
        <v>45777</v>
      </c>
      <c r="I132" s="214">
        <v>11</v>
      </c>
      <c r="J132" s="216" t="s">
        <v>98</v>
      </c>
      <c r="K132" s="10"/>
      <c r="L132" s="217" t="s">
        <v>70</v>
      </c>
      <c r="M132" s="10"/>
      <c r="N132" s="218" t="s">
        <v>17</v>
      </c>
    </row>
    <row r="133" spans="1:14" ht="15.75" customHeight="1" thickBot="1" x14ac:dyDescent="0.25">
      <c r="A133" s="37"/>
      <c r="B133" s="38"/>
      <c r="C133" s="39"/>
      <c r="D133" s="40"/>
      <c r="E133" s="40"/>
      <c r="F133" s="39"/>
      <c r="G133" s="219"/>
      <c r="H133" s="219"/>
      <c r="I133" s="39"/>
      <c r="J133" s="41"/>
      <c r="K133" s="42"/>
      <c r="N133" s="42"/>
    </row>
    <row r="134" spans="1:14" ht="15.75" customHeight="1" x14ac:dyDescent="0.2">
      <c r="A134" s="37"/>
      <c r="B134" s="44" t="s">
        <v>172</v>
      </c>
      <c r="C134" s="72">
        <v>0</v>
      </c>
      <c r="D134" s="46"/>
      <c r="E134" s="47"/>
      <c r="G134" s="220" t="s">
        <v>213</v>
      </c>
      <c r="H134" s="9"/>
      <c r="I134" s="9"/>
      <c r="J134" s="10"/>
      <c r="K134" s="42"/>
      <c r="N134" s="42"/>
    </row>
    <row r="135" spans="1:14" ht="15.75" customHeight="1" x14ac:dyDescent="0.2">
      <c r="A135" s="37"/>
      <c r="B135" s="48" t="s">
        <v>28</v>
      </c>
      <c r="C135" s="15">
        <v>0</v>
      </c>
      <c r="D135" s="23"/>
      <c r="E135" s="221"/>
      <c r="G135" s="222" t="s">
        <v>214</v>
      </c>
      <c r="H135" s="9"/>
      <c r="I135" s="9"/>
      <c r="J135" s="10"/>
      <c r="K135" s="42"/>
      <c r="N135" s="42"/>
    </row>
    <row r="136" spans="1:14" ht="15.75" customHeight="1" x14ac:dyDescent="0.2">
      <c r="A136" s="37"/>
      <c r="B136" s="48" t="s">
        <v>30</v>
      </c>
      <c r="C136" s="15">
        <v>0</v>
      </c>
      <c r="D136" s="23"/>
      <c r="E136" s="221"/>
      <c r="G136" s="223" t="s">
        <v>215</v>
      </c>
      <c r="H136" s="9"/>
      <c r="I136" s="9"/>
      <c r="J136" s="10"/>
      <c r="K136" s="42"/>
      <c r="N136" s="42"/>
    </row>
    <row r="137" spans="1:14" ht="15.75" customHeight="1" x14ac:dyDescent="0.2">
      <c r="A137" s="37"/>
      <c r="B137" s="48" t="s">
        <v>32</v>
      </c>
      <c r="C137" s="15">
        <v>0</v>
      </c>
      <c r="D137" s="23"/>
      <c r="E137" s="221"/>
      <c r="F137" s="42"/>
      <c r="G137" s="54" t="s">
        <v>31</v>
      </c>
      <c r="H137" s="9"/>
      <c r="I137" s="9"/>
      <c r="J137" s="10"/>
      <c r="K137" s="42"/>
      <c r="N137" s="42"/>
    </row>
    <row r="138" spans="1:14" ht="15.75" customHeight="1" x14ac:dyDescent="0.2">
      <c r="A138" s="37"/>
      <c r="B138" s="48" t="s">
        <v>34</v>
      </c>
      <c r="C138" s="15">
        <v>0</v>
      </c>
      <c r="D138" s="21"/>
      <c r="E138" s="59"/>
      <c r="F138" s="42"/>
      <c r="G138" s="57" t="s">
        <v>33</v>
      </c>
      <c r="H138" s="9"/>
      <c r="I138" s="9"/>
      <c r="J138" s="10"/>
      <c r="K138" s="42"/>
      <c r="N138" s="42"/>
    </row>
    <row r="139" spans="1:14" ht="15.75" customHeight="1" x14ac:dyDescent="0.2">
      <c r="A139" s="37"/>
      <c r="B139" s="48" t="s">
        <v>36</v>
      </c>
      <c r="C139" s="15">
        <v>0</v>
      </c>
      <c r="D139" s="21"/>
      <c r="E139" s="59"/>
      <c r="F139" s="42"/>
      <c r="G139" s="60" t="s">
        <v>35</v>
      </c>
      <c r="H139" s="9"/>
      <c r="I139" s="9"/>
      <c r="J139" s="10"/>
      <c r="K139" s="42"/>
      <c r="L139" s="42"/>
      <c r="M139" s="42"/>
      <c r="N139" s="42"/>
    </row>
    <row r="140" spans="1:14" ht="15.75" customHeight="1" x14ac:dyDescent="0.2">
      <c r="A140" s="37"/>
      <c r="B140" s="48" t="s">
        <v>37</v>
      </c>
      <c r="C140" s="15">
        <v>0</v>
      </c>
      <c r="D140" s="21"/>
      <c r="E140" s="59"/>
      <c r="G140" s="62"/>
      <c r="H140" s="63"/>
      <c r="I140" s="63"/>
      <c r="J140" s="63"/>
      <c r="K140" s="42"/>
      <c r="L140" s="42"/>
      <c r="M140" s="42"/>
      <c r="N140" s="42"/>
    </row>
    <row r="141" spans="1:14" ht="15.75" customHeight="1" x14ac:dyDescent="0.2">
      <c r="A141" s="37"/>
      <c r="B141" s="48" t="s">
        <v>185</v>
      </c>
      <c r="C141" s="15">
        <v>1</v>
      </c>
      <c r="D141" s="109" t="s">
        <v>216</v>
      </c>
      <c r="E141" s="59"/>
      <c r="F141" s="39"/>
      <c r="G141" s="36"/>
      <c r="H141" s="36"/>
      <c r="I141" s="36"/>
      <c r="J141" s="36"/>
      <c r="K141" s="42"/>
      <c r="L141" s="42"/>
      <c r="M141" s="42"/>
      <c r="N141" s="42"/>
    </row>
    <row r="142" spans="1:14" ht="15.75" customHeight="1" x14ac:dyDescent="0.2">
      <c r="A142" s="37"/>
      <c r="B142" s="48" t="s">
        <v>217</v>
      </c>
      <c r="C142" s="15">
        <v>1</v>
      </c>
      <c r="D142" s="109" t="s">
        <v>218</v>
      </c>
      <c r="E142" s="59"/>
      <c r="F142" s="39"/>
      <c r="G142" s="62"/>
      <c r="H142" s="63"/>
      <c r="I142" s="63"/>
      <c r="J142" s="63"/>
      <c r="K142" s="42"/>
      <c r="L142" s="42"/>
      <c r="M142" s="42"/>
      <c r="N142" s="42"/>
    </row>
    <row r="143" spans="1:14" ht="15.75" customHeight="1" x14ac:dyDescent="0.2">
      <c r="A143" s="37"/>
      <c r="B143" s="48" t="s">
        <v>219</v>
      </c>
      <c r="C143" s="15">
        <v>1</v>
      </c>
      <c r="D143" s="109" t="s">
        <v>220</v>
      </c>
      <c r="E143" s="59"/>
      <c r="F143" s="39"/>
      <c r="G143" s="62"/>
      <c r="H143" s="63"/>
      <c r="I143" s="63"/>
      <c r="J143" s="63"/>
      <c r="K143" s="42"/>
      <c r="L143" s="42"/>
      <c r="M143" s="42"/>
      <c r="N143" s="42"/>
    </row>
    <row r="144" spans="1:14" ht="15.75" customHeight="1" x14ac:dyDescent="0.2">
      <c r="A144" s="37"/>
      <c r="B144" s="36"/>
      <c r="C144" s="36"/>
      <c r="D144" s="39"/>
      <c r="E144" s="39"/>
      <c r="F144" s="39"/>
      <c r="G144" s="62"/>
      <c r="H144" s="63"/>
      <c r="I144" s="63"/>
      <c r="J144" s="63"/>
      <c r="K144" s="42"/>
      <c r="L144" s="42"/>
      <c r="M144" s="42"/>
      <c r="N144" s="42"/>
    </row>
    <row r="145" spans="1:35" ht="15.75" customHeight="1" thickBot="1" x14ac:dyDescent="0.25">
      <c r="A145" s="37"/>
      <c r="B145" s="36"/>
      <c r="C145" s="39"/>
      <c r="D145" s="39"/>
      <c r="E145" s="39"/>
      <c r="F145" s="39"/>
      <c r="G145" s="68"/>
      <c r="H145" s="68"/>
      <c r="I145" s="68"/>
      <c r="J145" s="224"/>
      <c r="K145" s="42"/>
      <c r="L145" s="42"/>
      <c r="M145" s="42"/>
      <c r="N145" s="42"/>
    </row>
    <row r="146" spans="1:35" ht="15" customHeight="1" x14ac:dyDescent="0.2">
      <c r="A146" s="39"/>
      <c r="B146" s="69" t="s">
        <v>221</v>
      </c>
      <c r="C146" s="70"/>
      <c r="D146" s="71">
        <v>2017</v>
      </c>
      <c r="E146" s="72">
        <v>2018</v>
      </c>
      <c r="F146" s="72">
        <v>2019</v>
      </c>
      <c r="G146" s="72">
        <v>2020</v>
      </c>
      <c r="H146" s="72">
        <v>2021</v>
      </c>
      <c r="I146" s="72">
        <v>2022</v>
      </c>
      <c r="J146" s="72">
        <v>2023</v>
      </c>
      <c r="K146" s="72">
        <v>2024</v>
      </c>
      <c r="L146" s="72" t="s">
        <v>222</v>
      </c>
      <c r="M146" s="73">
        <v>2026</v>
      </c>
      <c r="N146" s="36" t="s">
        <v>201</v>
      </c>
      <c r="O146" s="36"/>
      <c r="P146" s="41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</row>
    <row r="147" spans="1:35" ht="15" customHeight="1" x14ac:dyDescent="0.2">
      <c r="A147" s="39"/>
      <c r="B147" s="75" t="s">
        <v>44</v>
      </c>
      <c r="C147" s="76" t="s">
        <v>45</v>
      </c>
      <c r="D147" s="77">
        <v>0</v>
      </c>
      <c r="E147" s="21">
        <v>0</v>
      </c>
      <c r="F147" s="21">
        <v>0</v>
      </c>
      <c r="G147" s="15">
        <v>0</v>
      </c>
      <c r="H147" s="21">
        <v>0</v>
      </c>
      <c r="I147" s="21">
        <v>0</v>
      </c>
      <c r="J147" s="21">
        <v>1</v>
      </c>
      <c r="K147" s="21">
        <v>2</v>
      </c>
      <c r="L147" s="21"/>
      <c r="M147" s="59"/>
      <c r="P147" s="41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</row>
    <row r="148" spans="1:35" ht="15" customHeight="1" x14ac:dyDescent="0.2">
      <c r="A148" s="39"/>
      <c r="B148" s="78"/>
      <c r="C148" s="76" t="s">
        <v>46</v>
      </c>
      <c r="D148" s="77">
        <v>0</v>
      </c>
      <c r="E148" s="21">
        <v>0</v>
      </c>
      <c r="F148" s="21">
        <v>0</v>
      </c>
      <c r="G148" s="15">
        <v>0</v>
      </c>
      <c r="H148" s="21">
        <v>0</v>
      </c>
      <c r="I148" s="21">
        <v>0</v>
      </c>
      <c r="J148" s="21">
        <v>7</v>
      </c>
      <c r="K148" s="21">
        <v>9</v>
      </c>
      <c r="L148" s="21"/>
      <c r="M148" s="59"/>
      <c r="P148" s="41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</row>
    <row r="149" spans="1:35" ht="15" customHeight="1" thickBot="1" x14ac:dyDescent="0.25">
      <c r="A149" s="39"/>
      <c r="B149" s="79"/>
      <c r="C149" s="80" t="s">
        <v>47</v>
      </c>
      <c r="D149" s="81">
        <v>0</v>
      </c>
      <c r="E149" s="82">
        <v>0</v>
      </c>
      <c r="F149" s="82">
        <v>0</v>
      </c>
      <c r="G149" s="65">
        <v>0</v>
      </c>
      <c r="H149" s="82">
        <v>0</v>
      </c>
      <c r="I149" s="82">
        <v>0</v>
      </c>
      <c r="J149" s="194">
        <v>28700</v>
      </c>
      <c r="K149" s="82">
        <v>0</v>
      </c>
      <c r="L149" s="82"/>
      <c r="M149" s="67"/>
      <c r="N149" s="36"/>
      <c r="O149" s="36"/>
      <c r="P149" s="41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</row>
    <row r="150" spans="1:35" ht="15" customHeight="1" x14ac:dyDescent="0.2">
      <c r="A150" s="39"/>
      <c r="B150" s="195"/>
      <c r="C150" s="196"/>
      <c r="D150" s="197"/>
      <c r="E150" s="39"/>
      <c r="F150" s="39"/>
      <c r="G150" s="68"/>
      <c r="H150" s="39"/>
      <c r="I150" s="39"/>
      <c r="J150" s="68"/>
      <c r="K150" s="39"/>
      <c r="L150" s="39"/>
      <c r="M150" s="39"/>
      <c r="N150" s="36"/>
      <c r="O150" s="36"/>
      <c r="P150" s="41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</row>
    <row r="151" spans="1:35" ht="15.75" customHeight="1" x14ac:dyDescent="0.2">
      <c r="A151" s="11"/>
      <c r="B151" s="225" t="s">
        <v>223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10"/>
    </row>
    <row r="152" spans="1:35" ht="15.75" customHeight="1" x14ac:dyDescent="0.2">
      <c r="A152" s="13"/>
      <c r="B152" s="14" t="s">
        <v>2</v>
      </c>
      <c r="C152" s="15" t="s">
        <v>3</v>
      </c>
      <c r="D152" s="15" t="s">
        <v>4</v>
      </c>
      <c r="E152" s="15" t="s">
        <v>5</v>
      </c>
      <c r="F152" s="15" t="s">
        <v>6</v>
      </c>
      <c r="G152" s="16" t="s">
        <v>7</v>
      </c>
      <c r="H152" s="16" t="s">
        <v>8</v>
      </c>
      <c r="I152" s="15" t="s">
        <v>9</v>
      </c>
      <c r="J152" s="212" t="s">
        <v>49</v>
      </c>
      <c r="K152" s="10"/>
      <c r="L152" s="17" t="s">
        <v>11</v>
      </c>
      <c r="M152" s="10"/>
      <c r="N152" s="18" t="s">
        <v>12</v>
      </c>
    </row>
    <row r="153" spans="1:35" ht="16.5" customHeight="1" x14ac:dyDescent="0.2">
      <c r="A153" s="111"/>
      <c r="B153" s="20" t="s">
        <v>92</v>
      </c>
      <c r="C153" s="13" t="s">
        <v>14</v>
      </c>
      <c r="D153" s="88">
        <v>44319</v>
      </c>
      <c r="E153" s="88">
        <v>45779</v>
      </c>
      <c r="F153" s="13"/>
      <c r="G153" s="88">
        <v>45292</v>
      </c>
      <c r="H153" s="88">
        <v>45777</v>
      </c>
      <c r="I153" s="13">
        <v>16</v>
      </c>
      <c r="J153" s="89" t="s">
        <v>93</v>
      </c>
      <c r="K153" s="10"/>
      <c r="L153" s="226" t="s">
        <v>23</v>
      </c>
      <c r="M153" s="10"/>
      <c r="N153" s="91" t="s">
        <v>224</v>
      </c>
      <c r="O153" s="36"/>
      <c r="P153" s="36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36"/>
      <c r="AC153" s="36"/>
      <c r="AD153" s="36"/>
      <c r="AE153" s="36"/>
      <c r="AF153" s="36"/>
      <c r="AG153" s="36"/>
      <c r="AH153" s="36"/>
      <c r="AI153" s="36"/>
    </row>
    <row r="154" spans="1:35" ht="15.75" customHeight="1" x14ac:dyDescent="0.2">
      <c r="A154" s="111"/>
      <c r="B154" s="20" t="s">
        <v>103</v>
      </c>
      <c r="C154" s="13" t="s">
        <v>14</v>
      </c>
      <c r="D154" s="88">
        <v>44319</v>
      </c>
      <c r="E154" s="88">
        <v>45779</v>
      </c>
      <c r="F154" s="13"/>
      <c r="G154" s="88">
        <v>45292</v>
      </c>
      <c r="H154" s="88" t="s">
        <v>225</v>
      </c>
      <c r="I154" s="13">
        <v>16</v>
      </c>
      <c r="J154" s="227" t="s">
        <v>101</v>
      </c>
      <c r="K154" s="13"/>
      <c r="L154" s="226" t="s">
        <v>70</v>
      </c>
      <c r="M154" s="10"/>
      <c r="N154" s="91" t="s">
        <v>94</v>
      </c>
      <c r="O154" s="36"/>
      <c r="P154" s="36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36"/>
      <c r="AC154" s="36"/>
      <c r="AD154" s="36"/>
      <c r="AE154" s="36"/>
      <c r="AF154" s="36"/>
      <c r="AG154" s="36"/>
      <c r="AH154" s="36"/>
      <c r="AI154" s="36"/>
    </row>
    <row r="155" spans="1:35" ht="36" customHeight="1" x14ac:dyDescent="0.2">
      <c r="A155" s="130"/>
      <c r="B155" s="128" t="s">
        <v>226</v>
      </c>
      <c r="C155" s="113" t="s">
        <v>14</v>
      </c>
      <c r="D155" s="114">
        <v>43536</v>
      </c>
      <c r="E155" s="114">
        <v>44997</v>
      </c>
      <c r="F155" s="114">
        <v>45117</v>
      </c>
      <c r="G155" s="228">
        <v>43556</v>
      </c>
      <c r="H155" s="228">
        <v>45016</v>
      </c>
      <c r="I155" s="229">
        <v>48</v>
      </c>
      <c r="J155" s="230" t="s">
        <v>227</v>
      </c>
      <c r="K155" s="10"/>
      <c r="L155" s="116" t="s">
        <v>52</v>
      </c>
      <c r="M155" s="10"/>
      <c r="N155" s="117" t="s">
        <v>228</v>
      </c>
      <c r="O155" s="36"/>
    </row>
    <row r="156" spans="1:35" ht="30.75" customHeight="1" x14ac:dyDescent="0.2">
      <c r="A156" s="142"/>
      <c r="B156" s="128" t="s">
        <v>142</v>
      </c>
      <c r="C156" s="113" t="s">
        <v>14</v>
      </c>
      <c r="D156" s="114">
        <v>42828</v>
      </c>
      <c r="E156" s="114">
        <v>44288</v>
      </c>
      <c r="F156" s="113"/>
      <c r="G156" s="231">
        <v>44105</v>
      </c>
      <c r="H156" s="231">
        <v>44530</v>
      </c>
      <c r="I156" s="113">
        <v>48</v>
      </c>
      <c r="J156" s="129" t="s">
        <v>143</v>
      </c>
      <c r="K156" s="10"/>
      <c r="L156" s="139" t="s">
        <v>204</v>
      </c>
      <c r="M156" s="10"/>
      <c r="N156" s="117" t="s">
        <v>229</v>
      </c>
    </row>
    <row r="157" spans="1:35" ht="15" customHeight="1" x14ac:dyDescent="0.2">
      <c r="A157" s="29">
        <v>1</v>
      </c>
      <c r="B157" s="30" t="s">
        <v>21</v>
      </c>
      <c r="C157" s="31" t="s">
        <v>14</v>
      </c>
      <c r="D157" s="32">
        <v>44627</v>
      </c>
      <c r="E157" s="32">
        <v>46087</v>
      </c>
      <c r="F157" s="31"/>
      <c r="G157" s="32">
        <v>44621</v>
      </c>
      <c r="H157" s="32">
        <v>44985</v>
      </c>
      <c r="I157" s="31">
        <v>12</v>
      </c>
      <c r="J157" s="33" t="s">
        <v>22</v>
      </c>
      <c r="K157" s="10"/>
      <c r="L157" s="34" t="s">
        <v>23</v>
      </c>
      <c r="M157" s="10"/>
      <c r="N157" s="35" t="s">
        <v>24</v>
      </c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ht="16.5" customHeight="1" x14ac:dyDescent="0.2">
      <c r="A158" s="37"/>
      <c r="B158" s="232"/>
      <c r="C158" s="37"/>
      <c r="D158" s="233"/>
      <c r="E158" s="233"/>
      <c r="F158" s="37"/>
      <c r="G158" s="233"/>
      <c r="H158" s="233"/>
      <c r="I158" s="37"/>
      <c r="J158" s="234"/>
      <c r="K158" s="37"/>
      <c r="L158" s="235"/>
      <c r="M158" s="42"/>
      <c r="N158" s="159"/>
      <c r="O158" s="36"/>
      <c r="P158" s="36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36"/>
      <c r="AC158" s="36"/>
      <c r="AD158" s="36"/>
      <c r="AE158" s="36"/>
      <c r="AF158" s="36"/>
      <c r="AG158" s="36"/>
      <c r="AH158" s="36"/>
      <c r="AI158" s="36"/>
    </row>
    <row r="159" spans="1:35" ht="15.75" customHeight="1" thickBot="1" x14ac:dyDescent="0.25">
      <c r="A159" s="37"/>
      <c r="B159" s="38"/>
      <c r="C159" s="39"/>
      <c r="D159" s="40"/>
      <c r="E159" s="40"/>
      <c r="F159" s="40"/>
      <c r="G159" s="236"/>
      <c r="H159" s="63"/>
      <c r="I159" s="63"/>
      <c r="J159" s="63"/>
      <c r="K159" s="237"/>
      <c r="L159" s="237"/>
      <c r="M159" s="237"/>
      <c r="N159" s="43"/>
      <c r="O159" s="36"/>
      <c r="P159" s="36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36"/>
      <c r="AC159" s="36"/>
      <c r="AD159" s="36"/>
      <c r="AE159" s="36"/>
      <c r="AF159" s="36"/>
      <c r="AG159" s="36"/>
      <c r="AH159" s="36"/>
      <c r="AI159" s="36"/>
    </row>
    <row r="160" spans="1:35" ht="15.75" customHeight="1" x14ac:dyDescent="0.2">
      <c r="A160" s="37"/>
      <c r="B160" s="44" t="s">
        <v>172</v>
      </c>
      <c r="C160" s="73">
        <v>1</v>
      </c>
      <c r="D160" s="39"/>
      <c r="E160" s="39"/>
      <c r="F160" s="39"/>
      <c r="G160" s="220" t="s">
        <v>230</v>
      </c>
      <c r="H160" s="9"/>
      <c r="I160" s="9"/>
      <c r="J160" s="10"/>
      <c r="K160" s="238"/>
      <c r="L160" s="238"/>
      <c r="M160" s="238"/>
      <c r="N160" s="42"/>
      <c r="O160" s="42"/>
      <c r="P160" s="42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ht="15.75" customHeight="1" x14ac:dyDescent="0.2">
      <c r="A161" s="37"/>
      <c r="B161" s="48" t="s">
        <v>28</v>
      </c>
      <c r="C161" s="175">
        <v>1</v>
      </c>
      <c r="D161" s="39"/>
      <c r="E161" s="39"/>
      <c r="F161" s="39"/>
      <c r="G161" s="239" t="s">
        <v>231</v>
      </c>
      <c r="H161" s="9"/>
      <c r="I161" s="9"/>
      <c r="J161" s="10"/>
      <c r="K161" s="238"/>
      <c r="L161" s="238"/>
      <c r="M161" s="238"/>
      <c r="N161" s="42"/>
      <c r="O161" s="42"/>
      <c r="P161" s="42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ht="15.75" customHeight="1" x14ac:dyDescent="0.2">
      <c r="A162" s="37"/>
      <c r="B162" s="48" t="s">
        <v>30</v>
      </c>
      <c r="C162" s="175">
        <v>1</v>
      </c>
      <c r="D162" s="39"/>
      <c r="E162" s="39"/>
      <c r="F162" s="39"/>
      <c r="G162" s="240" t="s">
        <v>232</v>
      </c>
      <c r="H162" s="9"/>
      <c r="I162" s="9"/>
      <c r="J162" s="10"/>
      <c r="K162" s="238"/>
      <c r="L162" s="238"/>
      <c r="M162" s="238"/>
      <c r="N162" s="42"/>
      <c r="O162" s="42"/>
      <c r="P162" s="42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ht="15.75" customHeight="1" x14ac:dyDescent="0.2">
      <c r="A163" s="37"/>
      <c r="B163" s="48" t="s">
        <v>32</v>
      </c>
      <c r="C163" s="175">
        <v>2</v>
      </c>
      <c r="D163" s="39"/>
      <c r="E163" s="39"/>
      <c r="F163" s="39"/>
      <c r="G163" s="241" t="s">
        <v>233</v>
      </c>
      <c r="H163" s="9"/>
      <c r="I163" s="9"/>
      <c r="J163" s="10"/>
      <c r="K163" s="238"/>
      <c r="L163" s="238"/>
      <c r="M163" s="238"/>
      <c r="N163" s="42"/>
      <c r="O163" s="42"/>
      <c r="P163" s="42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ht="15.75" customHeight="1" x14ac:dyDescent="0.2">
      <c r="A164" s="37"/>
      <c r="B164" s="48" t="s">
        <v>34</v>
      </c>
      <c r="C164" s="175">
        <v>2</v>
      </c>
      <c r="D164" s="39"/>
      <c r="E164" s="39"/>
      <c r="F164" s="39"/>
      <c r="G164" s="54" t="s">
        <v>31</v>
      </c>
      <c r="H164" s="9"/>
      <c r="I164" s="9"/>
      <c r="J164" s="10"/>
      <c r="K164" s="42"/>
      <c r="L164" s="42"/>
      <c r="M164" s="42"/>
      <c r="N164" s="42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ht="15.75" customHeight="1" x14ac:dyDescent="0.2">
      <c r="A165" s="37"/>
      <c r="B165" s="48" t="s">
        <v>181</v>
      </c>
      <c r="C165" s="175">
        <v>1</v>
      </c>
      <c r="D165" s="39"/>
      <c r="E165" s="39"/>
      <c r="F165" s="39"/>
      <c r="G165" s="57" t="s">
        <v>33</v>
      </c>
      <c r="H165" s="9"/>
      <c r="I165" s="9"/>
      <c r="J165" s="10"/>
      <c r="K165" s="42"/>
      <c r="L165" s="42"/>
      <c r="M165" s="42"/>
      <c r="N165" s="42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ht="15.75" customHeight="1" x14ac:dyDescent="0.2">
      <c r="A166" s="37"/>
      <c r="B166" s="48" t="s">
        <v>37</v>
      </c>
      <c r="C166" s="175">
        <v>1</v>
      </c>
      <c r="D166" s="39"/>
      <c r="E166" s="39"/>
      <c r="F166" s="39"/>
      <c r="G166" s="60" t="s">
        <v>35</v>
      </c>
      <c r="H166" s="9"/>
      <c r="I166" s="9"/>
      <c r="J166" s="10"/>
      <c r="K166" s="42"/>
      <c r="L166" s="42"/>
      <c r="M166" s="42"/>
      <c r="N166" s="42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ht="15.75" customHeight="1" x14ac:dyDescent="0.2">
      <c r="A167" s="37"/>
      <c r="B167" s="48" t="s">
        <v>234</v>
      </c>
      <c r="C167" s="175">
        <v>2</v>
      </c>
      <c r="D167" s="39"/>
      <c r="E167" s="39"/>
      <c r="F167" s="39"/>
      <c r="K167" s="42"/>
      <c r="L167" s="42"/>
      <c r="M167" s="42"/>
      <c r="N167" s="42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ht="15.75" customHeight="1" thickBot="1" x14ac:dyDescent="0.25">
      <c r="A168" s="37"/>
      <c r="B168" s="64" t="s">
        <v>235</v>
      </c>
      <c r="C168" s="242">
        <v>0</v>
      </c>
      <c r="D168" s="41"/>
      <c r="E168" s="39"/>
      <c r="F168" s="39"/>
      <c r="K168" s="42"/>
      <c r="L168" s="42"/>
      <c r="M168" s="42"/>
      <c r="N168" s="42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ht="15.75" customHeight="1" x14ac:dyDescent="0.2">
      <c r="A169" s="37"/>
      <c r="B169" s="36"/>
      <c r="C169" s="36"/>
      <c r="D169" s="39"/>
      <c r="E169" s="39"/>
      <c r="F169" s="39"/>
      <c r="K169" s="42"/>
      <c r="L169" s="42"/>
      <c r="M169" s="42"/>
      <c r="N169" s="42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ht="15.75" customHeight="1" thickBot="1" x14ac:dyDescent="0.25">
      <c r="A170" s="37"/>
      <c r="B170" s="191"/>
      <c r="C170" s="39"/>
      <c r="D170" s="39"/>
      <c r="E170" s="39"/>
      <c r="F170" s="39"/>
      <c r="G170" s="68"/>
      <c r="H170" s="68"/>
      <c r="I170" s="68"/>
      <c r="J170" s="68"/>
      <c r="K170" s="42"/>
      <c r="L170" s="42"/>
      <c r="M170" s="42"/>
      <c r="N170" s="42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ht="15" customHeight="1" x14ac:dyDescent="0.2">
      <c r="A171" s="39"/>
      <c r="B171" s="69" t="s">
        <v>236</v>
      </c>
      <c r="C171" s="70"/>
      <c r="D171" s="71">
        <v>2017</v>
      </c>
      <c r="E171" s="72">
        <v>2018</v>
      </c>
      <c r="F171" s="72">
        <v>2019</v>
      </c>
      <c r="G171" s="72">
        <v>2020</v>
      </c>
      <c r="H171" s="72">
        <v>2021</v>
      </c>
      <c r="I171" s="72">
        <v>2022</v>
      </c>
      <c r="J171" s="72">
        <v>2023</v>
      </c>
      <c r="K171" s="243">
        <v>2024</v>
      </c>
      <c r="L171" s="72" t="s">
        <v>43</v>
      </c>
      <c r="M171" s="73">
        <v>2026</v>
      </c>
      <c r="N171" s="36" t="s">
        <v>201</v>
      </c>
      <c r="O171" s="36"/>
      <c r="P171" s="41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</row>
    <row r="172" spans="1:35" ht="15" customHeight="1" x14ac:dyDescent="0.2">
      <c r="A172" s="39"/>
      <c r="B172" s="75"/>
      <c r="C172" s="76" t="s">
        <v>45</v>
      </c>
      <c r="D172" s="77">
        <v>1</v>
      </c>
      <c r="E172" s="21">
        <v>1</v>
      </c>
      <c r="F172" s="21">
        <v>2</v>
      </c>
      <c r="G172" s="21">
        <v>2</v>
      </c>
      <c r="H172" s="21">
        <v>2</v>
      </c>
      <c r="I172" s="21">
        <v>1</v>
      </c>
      <c r="J172" s="21">
        <v>1</v>
      </c>
      <c r="K172" s="244">
        <v>2</v>
      </c>
      <c r="L172" s="21"/>
      <c r="M172" s="59"/>
      <c r="P172" s="41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</row>
    <row r="173" spans="1:35" ht="15" customHeight="1" x14ac:dyDescent="0.2">
      <c r="A173" s="39"/>
      <c r="B173" s="78"/>
      <c r="C173" s="76" t="s">
        <v>46</v>
      </c>
      <c r="D173" s="77">
        <v>12</v>
      </c>
      <c r="E173" s="21">
        <v>12</v>
      </c>
      <c r="F173" s="21">
        <v>11</v>
      </c>
      <c r="G173" s="21">
        <v>15</v>
      </c>
      <c r="H173" s="21">
        <v>23</v>
      </c>
      <c r="I173" s="21">
        <v>12</v>
      </c>
      <c r="J173" s="21">
        <v>3</v>
      </c>
      <c r="K173" s="244">
        <v>24</v>
      </c>
      <c r="L173" s="21"/>
      <c r="M173" s="59"/>
      <c r="P173" s="41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</row>
    <row r="174" spans="1:35" ht="15" customHeight="1" thickBot="1" x14ac:dyDescent="0.25">
      <c r="A174" s="39"/>
      <c r="B174" s="79"/>
      <c r="C174" s="80" t="s">
        <v>47</v>
      </c>
      <c r="D174" s="193">
        <v>26400</v>
      </c>
      <c r="E174" s="194">
        <v>26400</v>
      </c>
      <c r="F174" s="194">
        <v>24200</v>
      </c>
      <c r="G174" s="194">
        <v>33000</v>
      </c>
      <c r="H174" s="194">
        <v>50600</v>
      </c>
      <c r="I174" s="194">
        <v>26400</v>
      </c>
      <c r="J174" s="194">
        <v>9300</v>
      </c>
      <c r="K174" s="245">
        <f>K173*3100</f>
        <v>74400</v>
      </c>
      <c r="L174" s="82"/>
      <c r="M174" s="67"/>
      <c r="N174" s="36"/>
      <c r="O174" s="36"/>
      <c r="P174" s="41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</row>
    <row r="175" spans="1:35" ht="15" customHeight="1" x14ac:dyDescent="0.2">
      <c r="A175" s="39"/>
      <c r="B175" s="42"/>
      <c r="C175" s="196"/>
      <c r="D175" s="246"/>
      <c r="E175" s="247"/>
      <c r="F175" s="247"/>
      <c r="G175" s="247"/>
      <c r="H175" s="247"/>
      <c r="I175" s="247"/>
      <c r="J175" s="247"/>
      <c r="K175" s="247"/>
      <c r="L175" s="39"/>
      <c r="M175" s="39"/>
      <c r="N175" s="36"/>
      <c r="O175" s="36"/>
      <c r="P175" s="41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</row>
    <row r="176" spans="1:35" ht="15" customHeight="1" x14ac:dyDescent="0.2">
      <c r="A176" s="11"/>
      <c r="B176" s="225" t="s">
        <v>237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10"/>
      <c r="O176" s="36"/>
      <c r="P176" s="41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</row>
    <row r="177" spans="1:35" ht="15.75" customHeight="1" x14ac:dyDescent="0.2">
      <c r="A177" s="13"/>
      <c r="B177" s="14" t="s">
        <v>2</v>
      </c>
      <c r="C177" s="15" t="s">
        <v>3</v>
      </c>
      <c r="D177" s="15" t="s">
        <v>4</v>
      </c>
      <c r="E177" s="15" t="s">
        <v>5</v>
      </c>
      <c r="F177" s="15" t="s">
        <v>6</v>
      </c>
      <c r="G177" s="16" t="s">
        <v>7</v>
      </c>
      <c r="H177" s="16" t="s">
        <v>8</v>
      </c>
      <c r="I177" s="15" t="s">
        <v>9</v>
      </c>
      <c r="J177" s="212" t="s">
        <v>49</v>
      </c>
      <c r="K177" s="10"/>
      <c r="L177" s="17" t="s">
        <v>11</v>
      </c>
      <c r="M177" s="10"/>
      <c r="N177" s="18" t="s">
        <v>12</v>
      </c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ht="15" customHeight="1" x14ac:dyDescent="0.2">
      <c r="A178" s="200">
        <v>1</v>
      </c>
      <c r="B178" s="248" t="s">
        <v>81</v>
      </c>
      <c r="C178" s="24" t="s">
        <v>14</v>
      </c>
      <c r="D178" s="23">
        <v>44777</v>
      </c>
      <c r="E178" s="23">
        <v>46237</v>
      </c>
      <c r="F178" s="177"/>
      <c r="G178" s="23">
        <v>45536</v>
      </c>
      <c r="H178" s="23">
        <v>45716</v>
      </c>
      <c r="I178" s="24">
        <v>6</v>
      </c>
      <c r="J178" s="249" t="s">
        <v>82</v>
      </c>
      <c r="K178" s="10"/>
      <c r="L178" s="28" t="s">
        <v>52</v>
      </c>
      <c r="M178" s="10"/>
      <c r="N178" s="250" t="s">
        <v>17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35" ht="15" customHeight="1" x14ac:dyDescent="0.2">
      <c r="A179" s="150">
        <v>1</v>
      </c>
      <c r="B179" s="30" t="s">
        <v>87</v>
      </c>
      <c r="C179" s="31" t="s">
        <v>14</v>
      </c>
      <c r="D179" s="32">
        <v>44628</v>
      </c>
      <c r="E179" s="32">
        <v>46088</v>
      </c>
      <c r="F179" s="31"/>
      <c r="G179" s="32">
        <v>45413</v>
      </c>
      <c r="H179" s="32">
        <v>45596</v>
      </c>
      <c r="I179" s="31">
        <v>6</v>
      </c>
      <c r="J179" s="33" t="s">
        <v>82</v>
      </c>
      <c r="K179" s="10"/>
      <c r="L179" s="34" t="s">
        <v>52</v>
      </c>
      <c r="M179" s="10"/>
      <c r="N179" s="35" t="s">
        <v>238</v>
      </c>
      <c r="O179" s="42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35" ht="15" customHeight="1" x14ac:dyDescent="0.2">
      <c r="A180" s="150">
        <v>3</v>
      </c>
      <c r="B180" s="30" t="s">
        <v>21</v>
      </c>
      <c r="C180" s="31" t="s">
        <v>14</v>
      </c>
      <c r="D180" s="32">
        <v>44627</v>
      </c>
      <c r="E180" s="32">
        <v>46087</v>
      </c>
      <c r="F180" s="31"/>
      <c r="G180" s="32">
        <v>45413</v>
      </c>
      <c r="H180" s="32">
        <v>45596</v>
      </c>
      <c r="I180" s="31">
        <v>6</v>
      </c>
      <c r="J180" s="110" t="s">
        <v>22</v>
      </c>
      <c r="K180" s="31"/>
      <c r="L180" s="34" t="s">
        <v>23</v>
      </c>
      <c r="M180" s="10"/>
      <c r="N180" s="35" t="s">
        <v>238</v>
      </c>
      <c r="O180" s="42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35" ht="15.75" customHeight="1" x14ac:dyDescent="0.2">
      <c r="A181" s="37"/>
      <c r="B181" s="232"/>
      <c r="C181" s="37"/>
      <c r="D181" s="233"/>
      <c r="E181" s="233"/>
      <c r="F181" s="37"/>
      <c r="G181" s="233"/>
      <c r="H181" s="233"/>
      <c r="I181" s="37"/>
      <c r="J181" s="234"/>
      <c r="K181" s="37"/>
      <c r="L181" s="235"/>
      <c r="M181" s="42"/>
      <c r="N181" s="159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  <c r="Z181" s="251"/>
      <c r="AA181" s="251"/>
      <c r="AB181" s="251"/>
      <c r="AC181" s="251"/>
      <c r="AD181" s="251"/>
      <c r="AE181" s="251"/>
      <c r="AF181" s="251"/>
      <c r="AG181" s="251"/>
      <c r="AH181" s="251"/>
      <c r="AI181" s="251"/>
    </row>
    <row r="182" spans="1:35" ht="15" customHeight="1" x14ac:dyDescent="0.2">
      <c r="A182" s="37"/>
      <c r="B182" s="232"/>
      <c r="C182" s="37"/>
      <c r="D182" s="233"/>
      <c r="E182" s="233"/>
      <c r="F182" s="37"/>
      <c r="G182" s="233"/>
      <c r="H182" s="233"/>
      <c r="I182" s="37"/>
      <c r="J182" s="234"/>
      <c r="K182" s="37"/>
      <c r="L182" s="235"/>
      <c r="M182" s="42"/>
      <c r="N182" s="159"/>
      <c r="O182" s="251"/>
      <c r="P182" s="251"/>
      <c r="Q182" s="251"/>
      <c r="R182" s="251"/>
      <c r="S182" s="251"/>
      <c r="T182" s="251"/>
      <c r="U182" s="251"/>
      <c r="V182" s="251"/>
      <c r="W182" s="251"/>
      <c r="X182" s="251"/>
      <c r="Y182" s="251"/>
      <c r="Z182" s="251"/>
      <c r="AA182" s="251"/>
      <c r="AB182" s="251"/>
      <c r="AC182" s="251"/>
      <c r="AD182" s="251"/>
      <c r="AE182" s="251"/>
      <c r="AF182" s="251"/>
      <c r="AG182" s="251"/>
      <c r="AH182" s="251"/>
      <c r="AI182" s="251"/>
    </row>
    <row r="183" spans="1:35" ht="15" customHeight="1" thickBot="1" x14ac:dyDescent="0.25">
      <c r="A183" s="37"/>
      <c r="B183" s="38"/>
      <c r="C183" s="39"/>
      <c r="D183" s="40"/>
      <c r="E183" s="40"/>
      <c r="F183" s="40"/>
      <c r="G183" s="236"/>
      <c r="H183" s="63"/>
      <c r="I183" s="63"/>
      <c r="J183" s="63"/>
      <c r="K183" s="237"/>
      <c r="L183" s="237"/>
      <c r="M183" s="237"/>
      <c r="N183" s="43"/>
      <c r="O183" s="251"/>
      <c r="P183" s="251"/>
      <c r="Q183" s="251"/>
      <c r="R183" s="251"/>
      <c r="S183" s="251"/>
      <c r="T183" s="251"/>
      <c r="U183" s="251"/>
      <c r="V183" s="251"/>
      <c r="W183" s="251"/>
      <c r="X183" s="251"/>
      <c r="Y183" s="251"/>
      <c r="Z183" s="251"/>
      <c r="AA183" s="251"/>
      <c r="AB183" s="251"/>
      <c r="AC183" s="251"/>
      <c r="AD183" s="251"/>
      <c r="AE183" s="251"/>
      <c r="AF183" s="251"/>
      <c r="AG183" s="251"/>
      <c r="AH183" s="251"/>
      <c r="AI183" s="251"/>
    </row>
    <row r="184" spans="1:35" ht="15" customHeight="1" x14ac:dyDescent="0.2">
      <c r="A184" s="37"/>
      <c r="B184" s="44" t="s">
        <v>38</v>
      </c>
      <c r="C184" s="73">
        <v>1</v>
      </c>
      <c r="D184" s="39"/>
      <c r="E184" s="39"/>
      <c r="F184" s="39"/>
      <c r="G184" s="220" t="s">
        <v>239</v>
      </c>
      <c r="H184" s="9"/>
      <c r="I184" s="9"/>
      <c r="J184" s="10"/>
      <c r="K184" s="238"/>
      <c r="L184" s="238"/>
      <c r="M184" s="238"/>
      <c r="N184" s="42"/>
      <c r="O184" s="251"/>
      <c r="P184" s="251"/>
      <c r="Q184" s="251"/>
      <c r="R184" s="251"/>
      <c r="S184" s="251"/>
      <c r="T184" s="251"/>
      <c r="U184" s="251"/>
      <c r="V184" s="251"/>
      <c r="W184" s="251"/>
      <c r="X184" s="251"/>
      <c r="Y184" s="251"/>
      <c r="Z184" s="251"/>
      <c r="AA184" s="251"/>
      <c r="AB184" s="251"/>
      <c r="AC184" s="251"/>
      <c r="AD184" s="251"/>
      <c r="AE184" s="251"/>
      <c r="AF184" s="251"/>
      <c r="AG184" s="251"/>
      <c r="AH184" s="251"/>
      <c r="AI184" s="251"/>
    </row>
    <row r="185" spans="1:35" ht="15.75" customHeight="1" x14ac:dyDescent="0.2">
      <c r="A185" s="37"/>
      <c r="B185" s="48" t="s">
        <v>234</v>
      </c>
      <c r="C185" s="175">
        <v>2</v>
      </c>
      <c r="D185" s="39"/>
      <c r="E185" s="39"/>
      <c r="F185" s="39"/>
      <c r="G185" s="239" t="s">
        <v>240</v>
      </c>
      <c r="H185" s="9"/>
      <c r="I185" s="9"/>
      <c r="J185" s="10"/>
      <c r="K185" s="238"/>
      <c r="L185" s="238"/>
      <c r="M185" s="238"/>
      <c r="N185" s="42"/>
      <c r="O185" s="251"/>
      <c r="P185" s="251"/>
      <c r="Q185" s="251"/>
      <c r="R185" s="251"/>
      <c r="S185" s="251"/>
      <c r="T185" s="251"/>
      <c r="U185" s="251"/>
      <c r="V185" s="251"/>
      <c r="W185" s="251"/>
      <c r="X185" s="251"/>
      <c r="Y185" s="251"/>
      <c r="Z185" s="251"/>
      <c r="AA185" s="251"/>
      <c r="AB185" s="251"/>
      <c r="AC185" s="251"/>
      <c r="AD185" s="251"/>
      <c r="AE185" s="251"/>
      <c r="AF185" s="251"/>
      <c r="AG185" s="251"/>
      <c r="AH185" s="251"/>
      <c r="AI185" s="251"/>
    </row>
    <row r="186" spans="1:35" ht="15.75" customHeight="1" x14ac:dyDescent="0.2">
      <c r="A186" s="37"/>
      <c r="B186" s="48" t="s">
        <v>241</v>
      </c>
      <c r="C186" s="175">
        <v>0</v>
      </c>
      <c r="D186" s="39"/>
      <c r="E186" s="39"/>
      <c r="F186" s="39"/>
      <c r="G186" s="240" t="s">
        <v>242</v>
      </c>
      <c r="H186" s="9"/>
      <c r="I186" s="9"/>
      <c r="J186" s="10"/>
      <c r="K186" s="238"/>
      <c r="L186" s="238"/>
      <c r="M186" s="238"/>
      <c r="N186" s="42"/>
      <c r="O186" s="251"/>
      <c r="P186" s="251"/>
      <c r="Q186" s="251"/>
      <c r="R186" s="251"/>
      <c r="S186" s="251"/>
      <c r="T186" s="251"/>
      <c r="U186" s="251"/>
      <c r="V186" s="251"/>
      <c r="W186" s="251"/>
      <c r="X186" s="251"/>
      <c r="Y186" s="251"/>
      <c r="Z186" s="251"/>
      <c r="AA186" s="251"/>
      <c r="AB186" s="251"/>
      <c r="AC186" s="251"/>
      <c r="AD186" s="251"/>
      <c r="AE186" s="251"/>
      <c r="AF186" s="251"/>
      <c r="AG186" s="251"/>
      <c r="AH186" s="251"/>
      <c r="AI186" s="251"/>
    </row>
    <row r="187" spans="1:35" ht="15.75" customHeight="1" x14ac:dyDescent="0.2">
      <c r="A187" s="37"/>
      <c r="B187" s="48" t="s">
        <v>243</v>
      </c>
      <c r="C187" s="175">
        <v>0</v>
      </c>
      <c r="D187" s="39"/>
      <c r="E187" s="39"/>
      <c r="F187" s="39"/>
      <c r="G187" s="241" t="s">
        <v>244</v>
      </c>
      <c r="H187" s="9"/>
      <c r="I187" s="9"/>
      <c r="J187" s="10"/>
      <c r="K187" s="238"/>
      <c r="L187" s="238"/>
      <c r="M187" s="238"/>
      <c r="N187" s="42"/>
      <c r="O187" s="251"/>
      <c r="P187" s="251"/>
      <c r="Q187" s="251"/>
      <c r="R187" s="251"/>
      <c r="S187" s="251"/>
      <c r="T187" s="251"/>
      <c r="U187" s="251"/>
      <c r="V187" s="251"/>
      <c r="W187" s="251"/>
      <c r="X187" s="251"/>
      <c r="Y187" s="251"/>
      <c r="Z187" s="251"/>
      <c r="AA187" s="251"/>
      <c r="AB187" s="251"/>
      <c r="AC187" s="251"/>
      <c r="AD187" s="251"/>
      <c r="AE187" s="251"/>
      <c r="AF187" s="251"/>
      <c r="AG187" s="251"/>
      <c r="AH187" s="251"/>
      <c r="AI187" s="251"/>
    </row>
    <row r="188" spans="1:35" ht="15.75" customHeight="1" x14ac:dyDescent="0.2">
      <c r="A188" s="37"/>
      <c r="B188" s="48" t="s">
        <v>245</v>
      </c>
      <c r="C188" s="175">
        <v>0</v>
      </c>
      <c r="D188" s="39"/>
      <c r="E188" s="39"/>
      <c r="F188" s="39"/>
      <c r="G188" s="54" t="s">
        <v>31</v>
      </c>
      <c r="H188" s="9"/>
      <c r="I188" s="9"/>
      <c r="J188" s="10"/>
      <c r="K188" s="42"/>
      <c r="L188" s="42"/>
      <c r="M188" s="42"/>
      <c r="N188" s="42"/>
      <c r="O188" s="251"/>
      <c r="P188" s="251"/>
      <c r="Q188" s="251"/>
      <c r="R188" s="251"/>
      <c r="S188" s="251"/>
      <c r="T188" s="251"/>
      <c r="U188" s="251"/>
      <c r="V188" s="251"/>
      <c r="W188" s="251"/>
      <c r="X188" s="251"/>
      <c r="Y188" s="251"/>
      <c r="Z188" s="251"/>
      <c r="AA188" s="251"/>
      <c r="AB188" s="251"/>
      <c r="AC188" s="251"/>
      <c r="AD188" s="251"/>
      <c r="AE188" s="251"/>
      <c r="AF188" s="251"/>
      <c r="AG188" s="251"/>
      <c r="AH188" s="251"/>
      <c r="AI188" s="251"/>
    </row>
    <row r="189" spans="1:35" ht="15.75" customHeight="1" x14ac:dyDescent="0.2">
      <c r="A189" s="37"/>
      <c r="B189" s="48" t="s">
        <v>246</v>
      </c>
      <c r="C189" s="175">
        <v>0</v>
      </c>
      <c r="D189" s="39"/>
      <c r="E189" s="39"/>
      <c r="F189" s="39"/>
      <c r="G189" s="57" t="s">
        <v>33</v>
      </c>
      <c r="H189" s="9"/>
      <c r="I189" s="9"/>
      <c r="J189" s="10"/>
      <c r="K189" s="42"/>
      <c r="L189" s="42"/>
      <c r="M189" s="42"/>
      <c r="N189" s="42"/>
    </row>
    <row r="190" spans="1:35" ht="15.75" customHeight="1" x14ac:dyDescent="0.2">
      <c r="A190" s="37"/>
      <c r="B190" s="48" t="s">
        <v>247</v>
      </c>
      <c r="C190" s="175">
        <v>0</v>
      </c>
      <c r="D190" s="39"/>
      <c r="E190" s="39"/>
      <c r="F190" s="39"/>
      <c r="G190" s="60" t="s">
        <v>35</v>
      </c>
      <c r="H190" s="9"/>
      <c r="I190" s="9"/>
      <c r="J190" s="10"/>
      <c r="K190" s="42"/>
      <c r="L190" s="42"/>
      <c r="M190" s="42"/>
      <c r="N190" s="42"/>
      <c r="O190" s="36"/>
    </row>
    <row r="191" spans="1:35" ht="15.75" customHeight="1" x14ac:dyDescent="0.2">
      <c r="A191" s="37"/>
      <c r="B191" s="48" t="s">
        <v>248</v>
      </c>
      <c r="C191" s="175">
        <v>0</v>
      </c>
      <c r="D191" s="39"/>
      <c r="E191" s="39"/>
      <c r="F191" s="39"/>
      <c r="K191" s="42"/>
      <c r="L191" s="42"/>
      <c r="M191" s="42"/>
      <c r="N191" s="42"/>
      <c r="O191" s="36"/>
    </row>
    <row r="192" spans="1:35" ht="15.75" customHeight="1" thickBot="1" x14ac:dyDescent="0.25">
      <c r="A192" s="37"/>
      <c r="B192" s="64" t="s">
        <v>235</v>
      </c>
      <c r="C192" s="242">
        <v>1</v>
      </c>
      <c r="D192" s="41"/>
      <c r="E192" s="39"/>
      <c r="F192" s="39"/>
      <c r="K192" s="42"/>
      <c r="L192" s="42"/>
      <c r="M192" s="42"/>
      <c r="N192" s="42"/>
      <c r="O192" s="36"/>
    </row>
    <row r="193" spans="1:35" ht="15.75" customHeight="1" thickBot="1" x14ac:dyDescent="0.25">
      <c r="A193" s="37"/>
      <c r="B193" s="36"/>
      <c r="C193" s="36"/>
      <c r="D193" s="39"/>
      <c r="E193" s="39"/>
      <c r="F193" s="39"/>
      <c r="K193" s="42"/>
      <c r="L193" s="42"/>
      <c r="M193" s="42"/>
      <c r="N193" s="42"/>
      <c r="O193" s="36"/>
    </row>
    <row r="194" spans="1:35" ht="15" customHeight="1" x14ac:dyDescent="0.2">
      <c r="A194" s="39"/>
      <c r="B194" s="69" t="s">
        <v>249</v>
      </c>
      <c r="C194" s="70"/>
      <c r="D194" s="71">
        <v>2017</v>
      </c>
      <c r="E194" s="72">
        <v>2018</v>
      </c>
      <c r="F194" s="72">
        <v>2019</v>
      </c>
      <c r="G194" s="72">
        <v>2020</v>
      </c>
      <c r="H194" s="72">
        <v>2021</v>
      </c>
      <c r="I194" s="72">
        <v>2022</v>
      </c>
      <c r="J194" s="72">
        <v>2023</v>
      </c>
      <c r="K194" s="243">
        <v>2024</v>
      </c>
      <c r="L194" s="72">
        <v>2025</v>
      </c>
      <c r="M194" s="73">
        <v>2026</v>
      </c>
      <c r="N194" s="36" t="s">
        <v>201</v>
      </c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ht="15.75" customHeight="1" x14ac:dyDescent="0.2">
      <c r="A195" s="39"/>
      <c r="B195" s="75"/>
      <c r="C195" s="76" t="s">
        <v>45</v>
      </c>
      <c r="D195" s="77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44">
        <v>3</v>
      </c>
      <c r="L195" s="21"/>
      <c r="M195" s="59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ht="15.75" customHeight="1" x14ac:dyDescent="0.2">
      <c r="A196" s="39"/>
      <c r="B196" s="78"/>
      <c r="C196" s="76" t="s">
        <v>46</v>
      </c>
      <c r="D196" s="77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44">
        <v>16</v>
      </c>
      <c r="L196" s="21"/>
      <c r="M196" s="59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ht="15.75" customHeight="1" x14ac:dyDescent="0.2">
      <c r="A197" s="39"/>
      <c r="B197" s="78"/>
      <c r="C197" s="252" t="s">
        <v>250</v>
      </c>
      <c r="D197" s="253">
        <v>0</v>
      </c>
      <c r="E197" s="254">
        <v>0</v>
      </c>
      <c r="F197" s="254">
        <v>0</v>
      </c>
      <c r="G197" s="254">
        <v>0</v>
      </c>
      <c r="H197" s="254">
        <v>0</v>
      </c>
      <c r="I197" s="254">
        <v>0</v>
      </c>
      <c r="J197" s="254">
        <v>0</v>
      </c>
      <c r="K197" s="255">
        <v>20800</v>
      </c>
      <c r="L197" s="254"/>
      <c r="M197" s="25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ht="15.75" customHeight="1" thickBot="1" x14ac:dyDescent="0.25">
      <c r="A198" s="39"/>
      <c r="B198" s="79"/>
      <c r="C198" s="80" t="s">
        <v>251</v>
      </c>
      <c r="D198" s="193">
        <v>0</v>
      </c>
      <c r="E198" s="194">
        <v>0</v>
      </c>
      <c r="F198" s="194">
        <v>0</v>
      </c>
      <c r="G198" s="194">
        <v>0</v>
      </c>
      <c r="H198" s="194">
        <v>0</v>
      </c>
      <c r="I198" s="194">
        <v>0</v>
      </c>
      <c r="J198" s="194">
        <v>0</v>
      </c>
      <c r="K198" s="245">
        <v>0</v>
      </c>
      <c r="L198" s="82"/>
      <c r="M198" s="67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ht="15.75" customHeight="1" x14ac:dyDescent="0.2">
      <c r="A199" s="68"/>
      <c r="B199" s="257" t="s">
        <v>252</v>
      </c>
      <c r="C199" s="10"/>
      <c r="D199" s="175">
        <v>0</v>
      </c>
      <c r="E199" s="36"/>
      <c r="F199" s="36"/>
      <c r="G199" s="36"/>
      <c r="H199" s="42"/>
      <c r="I199" s="42"/>
      <c r="J199" s="42"/>
      <c r="K199" s="42"/>
      <c r="L199" s="42"/>
      <c r="M199" s="42"/>
      <c r="N199" s="42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ht="15.75" customHeight="1" x14ac:dyDescent="0.2">
      <c r="A200" s="68"/>
      <c r="B200" s="257" t="s">
        <v>253</v>
      </c>
      <c r="C200" s="10"/>
      <c r="D200" s="175">
        <v>0</v>
      </c>
      <c r="E200" s="36"/>
      <c r="F200" s="36"/>
      <c r="G200" s="36"/>
      <c r="H200" s="42"/>
      <c r="I200" s="42"/>
      <c r="J200" s="42"/>
      <c r="K200" s="42"/>
      <c r="L200" s="42"/>
      <c r="M200" s="42"/>
      <c r="N200" s="42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ht="15.75" customHeight="1" thickBot="1" x14ac:dyDescent="0.25">
      <c r="A201" s="68"/>
      <c r="B201" s="258" t="s">
        <v>254</v>
      </c>
      <c r="C201" s="259"/>
      <c r="D201" s="260">
        <f>D196-D198-D199-D200</f>
        <v>0</v>
      </c>
      <c r="E201" s="36"/>
      <c r="F201" s="36"/>
      <c r="G201" s="36"/>
      <c r="H201" s="42"/>
      <c r="I201" s="42"/>
      <c r="J201" s="42"/>
      <c r="K201" s="42"/>
      <c r="L201" s="42"/>
      <c r="M201" s="42"/>
      <c r="N201" s="42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ht="15.75" customHeight="1" x14ac:dyDescent="0.2">
      <c r="A202" s="261" t="s">
        <v>255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10"/>
      <c r="O202" s="251"/>
      <c r="P202" s="251"/>
      <c r="Q202" s="251"/>
      <c r="R202" s="251"/>
      <c r="S202" s="251"/>
      <c r="T202" s="251"/>
      <c r="U202" s="251"/>
      <c r="V202" s="251"/>
      <c r="W202" s="251"/>
      <c r="X202" s="251"/>
      <c r="Y202" s="251"/>
      <c r="Z202" s="251"/>
      <c r="AA202" s="251"/>
      <c r="AB202" s="251"/>
      <c r="AC202" s="251"/>
      <c r="AD202" s="251"/>
      <c r="AE202" s="251"/>
      <c r="AF202" s="251"/>
      <c r="AG202" s="251"/>
      <c r="AH202" s="251"/>
      <c r="AI202" s="251"/>
    </row>
    <row r="203" spans="1:35" ht="15.75" customHeight="1" x14ac:dyDescent="0.2">
      <c r="A203" s="26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251"/>
      <c r="P203" s="251"/>
      <c r="Q203" s="251"/>
      <c r="R203" s="251"/>
      <c r="S203" s="251"/>
      <c r="T203" s="251"/>
      <c r="U203" s="251"/>
      <c r="V203" s="251"/>
      <c r="W203" s="251"/>
      <c r="X203" s="251"/>
      <c r="Y203" s="251"/>
      <c r="Z203" s="251"/>
      <c r="AA203" s="251"/>
      <c r="AB203" s="251"/>
      <c r="AC203" s="251"/>
      <c r="AD203" s="251"/>
      <c r="AE203" s="251"/>
      <c r="AF203" s="251"/>
      <c r="AG203" s="251"/>
      <c r="AH203" s="251"/>
      <c r="AI203" s="251"/>
    </row>
    <row r="204" spans="1:35" ht="15.75" customHeight="1" x14ac:dyDescent="0.2">
      <c r="A204" s="263"/>
      <c r="B204" s="264" t="s">
        <v>2</v>
      </c>
      <c r="C204" s="265" t="s">
        <v>3</v>
      </c>
      <c r="D204" s="265" t="s">
        <v>4</v>
      </c>
      <c r="E204" s="265" t="s">
        <v>5</v>
      </c>
      <c r="F204" s="265" t="s">
        <v>6</v>
      </c>
      <c r="G204" s="265" t="s">
        <v>256</v>
      </c>
      <c r="H204" s="265" t="s">
        <v>257</v>
      </c>
      <c r="I204" s="265" t="s">
        <v>258</v>
      </c>
      <c r="J204" s="266" t="s">
        <v>49</v>
      </c>
      <c r="K204" s="10"/>
      <c r="L204" s="266" t="s">
        <v>11</v>
      </c>
      <c r="M204" s="10"/>
      <c r="N204" s="267" t="s">
        <v>12</v>
      </c>
      <c r="O204" s="251"/>
      <c r="P204" s="251"/>
      <c r="Q204" s="251"/>
      <c r="R204" s="251"/>
      <c r="S204" s="251"/>
      <c r="T204" s="251"/>
      <c r="U204" s="251"/>
      <c r="V204" s="251"/>
      <c r="W204" s="251"/>
      <c r="X204" s="251"/>
      <c r="Y204" s="251"/>
      <c r="Z204" s="251"/>
      <c r="AA204" s="251"/>
      <c r="AB204" s="251"/>
      <c r="AC204" s="251"/>
      <c r="AD204" s="251"/>
      <c r="AE204" s="251"/>
      <c r="AF204" s="251"/>
      <c r="AG204" s="251"/>
      <c r="AH204" s="251"/>
      <c r="AI204" s="251"/>
    </row>
    <row r="205" spans="1:35" ht="15.75" customHeight="1" x14ac:dyDescent="0.2">
      <c r="A205" s="263">
        <v>1</v>
      </c>
      <c r="B205" s="85" t="s">
        <v>50</v>
      </c>
      <c r="C205" s="21" t="s">
        <v>14</v>
      </c>
      <c r="D205" s="22">
        <v>45503</v>
      </c>
      <c r="E205" s="22">
        <v>46963</v>
      </c>
      <c r="F205" s="21"/>
      <c r="G205" s="21">
        <v>48</v>
      </c>
      <c r="H205" s="21"/>
      <c r="I205" s="21" t="s">
        <v>199</v>
      </c>
      <c r="J205" s="25" t="s">
        <v>51</v>
      </c>
      <c r="K205" s="10"/>
      <c r="L205" s="26" t="s">
        <v>52</v>
      </c>
      <c r="M205" s="10"/>
      <c r="N205" s="27" t="s">
        <v>17</v>
      </c>
      <c r="O205" s="251"/>
      <c r="P205" s="251"/>
      <c r="Q205" s="251"/>
      <c r="R205" s="251"/>
      <c r="S205" s="251"/>
      <c r="T205" s="251"/>
      <c r="U205" s="251"/>
      <c r="V205" s="251"/>
      <c r="W205" s="251"/>
      <c r="X205" s="251"/>
      <c r="Y205" s="251"/>
      <c r="Z205" s="251"/>
      <c r="AA205" s="251"/>
      <c r="AB205" s="251"/>
      <c r="AC205" s="251"/>
      <c r="AD205" s="251"/>
      <c r="AE205" s="251"/>
      <c r="AF205" s="251"/>
      <c r="AG205" s="251"/>
      <c r="AH205" s="251"/>
      <c r="AI205" s="251"/>
    </row>
    <row r="206" spans="1:35" ht="15.75" customHeight="1" x14ac:dyDescent="0.2">
      <c r="A206" s="263">
        <v>2</v>
      </c>
      <c r="B206" s="20" t="s">
        <v>13</v>
      </c>
      <c r="C206" s="21" t="s">
        <v>14</v>
      </c>
      <c r="D206" s="22">
        <v>45498</v>
      </c>
      <c r="E206" s="22">
        <v>46958</v>
      </c>
      <c r="F206" s="21"/>
      <c r="G206" s="21">
        <v>48</v>
      </c>
      <c r="H206" s="21"/>
      <c r="I206" s="197" t="s">
        <v>259</v>
      </c>
      <c r="J206" s="25" t="s">
        <v>15</v>
      </c>
      <c r="K206" s="10"/>
      <c r="L206" s="26" t="s">
        <v>16</v>
      </c>
      <c r="M206" s="10"/>
      <c r="N206" s="27" t="s">
        <v>17</v>
      </c>
      <c r="O206" s="251"/>
      <c r="P206" s="251"/>
      <c r="Q206" s="251"/>
      <c r="R206" s="251"/>
      <c r="S206" s="251"/>
      <c r="T206" s="251"/>
      <c r="U206" s="251"/>
      <c r="V206" s="251"/>
      <c r="W206" s="251"/>
      <c r="X206" s="251"/>
      <c r="Y206" s="251"/>
      <c r="Z206" s="251"/>
      <c r="AA206" s="251"/>
      <c r="AB206" s="251"/>
      <c r="AC206" s="251"/>
      <c r="AD206" s="251"/>
      <c r="AE206" s="251"/>
      <c r="AF206" s="251"/>
      <c r="AG206" s="251"/>
      <c r="AH206" s="251"/>
      <c r="AI206" s="251"/>
    </row>
    <row r="207" spans="1:35" ht="15.75" customHeight="1" x14ac:dyDescent="0.2">
      <c r="A207" s="263">
        <v>3</v>
      </c>
      <c r="B207" s="20" t="s">
        <v>18</v>
      </c>
      <c r="C207" s="21" t="s">
        <v>14</v>
      </c>
      <c r="D207" s="22">
        <v>45498</v>
      </c>
      <c r="E207" s="22">
        <v>46958</v>
      </c>
      <c r="F207" s="21"/>
      <c r="G207" s="21">
        <v>48</v>
      </c>
      <c r="H207" s="21"/>
      <c r="I207" s="21" t="s">
        <v>259</v>
      </c>
      <c r="J207" s="25" t="s">
        <v>19</v>
      </c>
      <c r="K207" s="10"/>
      <c r="L207" s="28" t="s">
        <v>20</v>
      </c>
      <c r="M207" s="10"/>
      <c r="N207" s="27" t="s">
        <v>17</v>
      </c>
      <c r="O207" s="251"/>
      <c r="P207" s="251"/>
      <c r="Q207" s="251"/>
      <c r="R207" s="251"/>
      <c r="S207" s="251"/>
      <c r="T207" s="251"/>
      <c r="U207" s="251"/>
      <c r="V207" s="251"/>
      <c r="W207" s="251"/>
      <c r="X207" s="251"/>
      <c r="Y207" s="251"/>
      <c r="Z207" s="251"/>
      <c r="AA207" s="251"/>
      <c r="AB207" s="251"/>
      <c r="AC207" s="251"/>
      <c r="AD207" s="251"/>
      <c r="AE207" s="251"/>
      <c r="AF207" s="251"/>
      <c r="AG207" s="251"/>
      <c r="AH207" s="251"/>
      <c r="AI207" s="251"/>
    </row>
    <row r="208" spans="1:35" ht="15.75" customHeight="1" thickBot="1" x14ac:dyDescent="0.25">
      <c r="A208" s="39"/>
      <c r="B208" s="232"/>
      <c r="C208" s="39"/>
      <c r="D208" s="40"/>
      <c r="E208" s="40"/>
      <c r="F208" s="39"/>
      <c r="G208" s="39"/>
      <c r="H208" s="39"/>
      <c r="I208" s="39"/>
      <c r="J208" s="41"/>
      <c r="K208" s="41"/>
      <c r="L208" s="41"/>
      <c r="M208" s="42"/>
      <c r="N208" s="43"/>
      <c r="O208" s="251"/>
      <c r="P208" s="251"/>
      <c r="Q208" s="251"/>
      <c r="R208" s="251"/>
      <c r="S208" s="251"/>
      <c r="T208" s="251"/>
      <c r="U208" s="251"/>
      <c r="V208" s="251"/>
      <c r="W208" s="251"/>
      <c r="X208" s="251"/>
      <c r="Y208" s="251"/>
      <c r="Z208" s="251"/>
      <c r="AA208" s="251"/>
      <c r="AB208" s="251"/>
      <c r="AC208" s="251"/>
      <c r="AD208" s="251"/>
      <c r="AE208" s="251"/>
      <c r="AF208" s="251"/>
      <c r="AG208" s="251"/>
      <c r="AH208" s="251"/>
      <c r="AI208" s="251"/>
    </row>
    <row r="209" spans="1:35" ht="15" customHeight="1" x14ac:dyDescent="0.2">
      <c r="A209" s="39"/>
      <c r="B209" s="268" t="s">
        <v>260</v>
      </c>
      <c r="C209" s="70"/>
      <c r="D209" s="269">
        <f>AVERAGE(G205:G207)</f>
        <v>48</v>
      </c>
      <c r="E209" s="40"/>
      <c r="F209" s="39"/>
      <c r="G209" s="39"/>
      <c r="H209" s="39"/>
      <c r="I209" s="39"/>
      <c r="J209" s="41"/>
      <c r="K209" s="41"/>
      <c r="L209" s="41"/>
      <c r="M209" s="42"/>
      <c r="N209" s="43"/>
      <c r="O209" s="251"/>
      <c r="P209" s="251"/>
      <c r="Q209" s="251"/>
      <c r="R209" s="251"/>
      <c r="S209" s="251"/>
      <c r="T209" s="251"/>
      <c r="U209" s="251"/>
      <c r="V209" s="251"/>
      <c r="W209" s="251"/>
      <c r="X209" s="251"/>
      <c r="Y209" s="251"/>
      <c r="Z209" s="251"/>
      <c r="AA209" s="251"/>
      <c r="AB209" s="251"/>
      <c r="AC209" s="251"/>
      <c r="AD209" s="251"/>
      <c r="AE209" s="251"/>
      <c r="AF209" s="251"/>
      <c r="AG209" s="251"/>
      <c r="AH209" s="251"/>
      <c r="AI209" s="251"/>
    </row>
    <row r="210" spans="1:35" ht="15" customHeight="1" x14ac:dyDescent="0.2">
      <c r="A210" s="39"/>
      <c r="B210" s="257" t="s">
        <v>261</v>
      </c>
      <c r="C210" s="10"/>
      <c r="D210" s="175">
        <v>3</v>
      </c>
      <c r="E210" s="40"/>
      <c r="F210" s="39"/>
      <c r="G210" s="39"/>
      <c r="H210" s="39"/>
      <c r="I210" s="39"/>
      <c r="J210" s="41"/>
      <c r="K210" s="41"/>
      <c r="L210" s="41"/>
      <c r="M210" s="42"/>
      <c r="N210" s="43"/>
      <c r="O210" s="251"/>
      <c r="P210" s="251"/>
      <c r="Q210" s="251"/>
      <c r="R210" s="251"/>
      <c r="S210" s="251"/>
      <c r="T210" s="251"/>
      <c r="U210" s="251"/>
      <c r="V210" s="251"/>
      <c r="W210" s="251"/>
      <c r="X210" s="251"/>
      <c r="Y210" s="251"/>
      <c r="Z210" s="251"/>
      <c r="AA210" s="251"/>
      <c r="AB210" s="251"/>
      <c r="AC210" s="251"/>
      <c r="AD210" s="251"/>
      <c r="AE210" s="251"/>
      <c r="AF210" s="251"/>
      <c r="AG210" s="251"/>
      <c r="AH210" s="251"/>
      <c r="AI210" s="251"/>
    </row>
    <row r="211" spans="1:35" ht="15" customHeight="1" x14ac:dyDescent="0.2">
      <c r="A211" s="39"/>
      <c r="B211" s="257" t="s">
        <v>262</v>
      </c>
      <c r="C211" s="10"/>
      <c r="D211" s="175">
        <v>0</v>
      </c>
      <c r="E211" s="40"/>
      <c r="F211" s="39"/>
      <c r="G211" s="39"/>
      <c r="H211" s="39"/>
      <c r="I211" s="39"/>
      <c r="J211" s="41"/>
      <c r="K211" s="41"/>
      <c r="L211" s="41"/>
      <c r="M211" s="42"/>
      <c r="N211" s="43"/>
      <c r="O211" s="251"/>
      <c r="P211" s="251"/>
      <c r="Q211" s="251"/>
      <c r="R211" s="251"/>
      <c r="S211" s="251"/>
      <c r="T211" s="251"/>
      <c r="U211" s="251"/>
      <c r="V211" s="251"/>
      <c r="W211" s="251"/>
      <c r="X211" s="251"/>
      <c r="Y211" s="251"/>
      <c r="Z211" s="251"/>
      <c r="AA211" s="251"/>
      <c r="AB211" s="251"/>
      <c r="AC211" s="251"/>
      <c r="AD211" s="251"/>
      <c r="AE211" s="251"/>
      <c r="AF211" s="251"/>
      <c r="AG211" s="251"/>
      <c r="AH211" s="251"/>
      <c r="AI211" s="251"/>
    </row>
    <row r="212" spans="1:35" ht="15.75" customHeight="1" x14ac:dyDescent="0.2">
      <c r="A212" s="39"/>
      <c r="B212" s="257" t="s">
        <v>252</v>
      </c>
      <c r="C212" s="10"/>
      <c r="D212" s="175">
        <v>0</v>
      </c>
      <c r="E212" s="40"/>
      <c r="F212" s="39"/>
      <c r="G212" s="39"/>
      <c r="H212" s="39"/>
      <c r="I212" s="39"/>
      <c r="J212" s="41"/>
      <c r="K212" s="41"/>
      <c r="L212" s="41"/>
      <c r="M212" s="42"/>
      <c r="N212" s="43"/>
      <c r="O212" s="251"/>
      <c r="P212" s="251"/>
      <c r="Q212" s="251"/>
      <c r="R212" s="251"/>
      <c r="S212" s="251"/>
      <c r="T212" s="251"/>
      <c r="U212" s="251"/>
      <c r="V212" s="251"/>
      <c r="W212" s="251"/>
      <c r="X212" s="251"/>
      <c r="Y212" s="251"/>
      <c r="Z212" s="251"/>
      <c r="AA212" s="251"/>
      <c r="AB212" s="251"/>
      <c r="AC212" s="251"/>
      <c r="AD212" s="251"/>
      <c r="AE212" s="251"/>
      <c r="AF212" s="251"/>
      <c r="AG212" s="251"/>
      <c r="AH212" s="251"/>
      <c r="AI212" s="251"/>
    </row>
    <row r="213" spans="1:35" ht="15.75" customHeight="1" x14ac:dyDescent="0.2">
      <c r="A213" s="39"/>
      <c r="B213" s="257" t="s">
        <v>253</v>
      </c>
      <c r="C213" s="10"/>
      <c r="D213" s="175">
        <v>0</v>
      </c>
      <c r="E213" s="40"/>
      <c r="F213" s="39"/>
      <c r="G213" s="39"/>
      <c r="H213" s="39"/>
      <c r="I213" s="39"/>
      <c r="J213" s="41"/>
      <c r="K213" s="41"/>
      <c r="L213" s="41"/>
      <c r="M213" s="42"/>
      <c r="N213" s="43"/>
      <c r="O213" s="251"/>
      <c r="P213" s="251"/>
      <c r="Q213" s="251"/>
      <c r="R213" s="251"/>
      <c r="S213" s="251"/>
      <c r="T213" s="251"/>
      <c r="U213" s="251"/>
      <c r="V213" s="251"/>
      <c r="W213" s="251"/>
      <c r="X213" s="251"/>
      <c r="Y213" s="251"/>
      <c r="Z213" s="251"/>
      <c r="AA213" s="251"/>
      <c r="AB213" s="251"/>
      <c r="AC213" s="251"/>
      <c r="AD213" s="251"/>
      <c r="AE213" s="251"/>
      <c r="AF213" s="251"/>
      <c r="AG213" s="251"/>
      <c r="AH213" s="251"/>
      <c r="AI213" s="251"/>
    </row>
    <row r="214" spans="1:35" ht="15.75" customHeight="1" thickBot="1" x14ac:dyDescent="0.25">
      <c r="A214" s="39"/>
      <c r="B214" s="258" t="s">
        <v>254</v>
      </c>
      <c r="C214" s="259"/>
      <c r="D214" s="242">
        <f>D210-D211-D212-D213</f>
        <v>3</v>
      </c>
      <c r="E214" s="40"/>
      <c r="F214" s="39"/>
      <c r="G214" s="39"/>
      <c r="H214" s="39"/>
      <c r="I214" s="39"/>
      <c r="J214" s="41"/>
      <c r="K214" s="41"/>
      <c r="L214" s="41"/>
      <c r="M214" s="42"/>
      <c r="N214" s="43"/>
      <c r="O214" s="251"/>
      <c r="P214" s="251"/>
      <c r="Q214" s="251"/>
      <c r="R214" s="251"/>
      <c r="S214" s="251"/>
      <c r="T214" s="251"/>
      <c r="U214" s="251"/>
      <c r="V214" s="251"/>
      <c r="W214" s="251"/>
      <c r="X214" s="251"/>
      <c r="Y214" s="251"/>
      <c r="Z214" s="251"/>
      <c r="AA214" s="251"/>
      <c r="AB214" s="251"/>
      <c r="AC214" s="251"/>
      <c r="AD214" s="251"/>
      <c r="AE214" s="251"/>
      <c r="AF214" s="251"/>
      <c r="AG214" s="251"/>
      <c r="AH214" s="251"/>
      <c r="AI214" s="251"/>
    </row>
    <row r="215" spans="1:35" ht="15.75" customHeight="1" x14ac:dyDescent="0.2">
      <c r="A215" s="270"/>
      <c r="B215" s="262"/>
      <c r="C215" s="271"/>
      <c r="D215" s="271"/>
      <c r="E215" s="271"/>
      <c r="F215" s="271"/>
      <c r="G215" s="271"/>
      <c r="H215" s="271"/>
      <c r="I215" s="271"/>
      <c r="J215" s="271"/>
      <c r="K215" s="271"/>
      <c r="L215" s="271"/>
      <c r="M215" s="271"/>
      <c r="N215" s="271"/>
      <c r="O215" s="251"/>
      <c r="P215" s="251"/>
      <c r="Q215" s="251"/>
      <c r="R215" s="251"/>
      <c r="S215" s="251"/>
      <c r="T215" s="251"/>
      <c r="U215" s="251"/>
      <c r="V215" s="251"/>
      <c r="W215" s="251"/>
      <c r="X215" s="251"/>
      <c r="Y215" s="251"/>
      <c r="Z215" s="251"/>
      <c r="AA215" s="251"/>
      <c r="AB215" s="251"/>
      <c r="AC215" s="251"/>
      <c r="AD215" s="251"/>
      <c r="AE215" s="251"/>
      <c r="AF215" s="251"/>
      <c r="AG215" s="251"/>
      <c r="AH215" s="251"/>
      <c r="AI215" s="251"/>
    </row>
    <row r="216" spans="1:35" ht="15.75" customHeight="1" x14ac:dyDescent="0.2">
      <c r="A216" s="86"/>
      <c r="B216" s="272" t="s">
        <v>2</v>
      </c>
      <c r="C216" s="273" t="s">
        <v>3</v>
      </c>
      <c r="D216" s="273" t="s">
        <v>4</v>
      </c>
      <c r="E216" s="273" t="s">
        <v>5</v>
      </c>
      <c r="F216" s="273" t="s">
        <v>6</v>
      </c>
      <c r="G216" s="273" t="s">
        <v>256</v>
      </c>
      <c r="H216" s="273" t="s">
        <v>257</v>
      </c>
      <c r="I216" s="273" t="s">
        <v>258</v>
      </c>
      <c r="J216" s="274" t="s">
        <v>49</v>
      </c>
      <c r="K216" s="10"/>
      <c r="L216" s="274" t="s">
        <v>11</v>
      </c>
      <c r="M216" s="10"/>
      <c r="N216" s="275" t="s">
        <v>12</v>
      </c>
    </row>
    <row r="217" spans="1:35" ht="15.75" customHeight="1" x14ac:dyDescent="0.2">
      <c r="A217" s="86">
        <v>1</v>
      </c>
      <c r="B217" s="85" t="s">
        <v>263</v>
      </c>
      <c r="C217" s="21" t="s">
        <v>14</v>
      </c>
      <c r="D217" s="22">
        <v>45349</v>
      </c>
      <c r="E217" s="22">
        <v>46809</v>
      </c>
      <c r="F217" s="21"/>
      <c r="G217" s="21">
        <v>48</v>
      </c>
      <c r="H217" s="21" t="s">
        <v>264</v>
      </c>
      <c r="I217" s="21" t="s">
        <v>265</v>
      </c>
      <c r="J217" s="25" t="s">
        <v>266</v>
      </c>
      <c r="K217" s="10"/>
      <c r="L217" s="26" t="s">
        <v>57</v>
      </c>
      <c r="M217" s="10"/>
      <c r="N217" s="27" t="s">
        <v>17</v>
      </c>
      <c r="O217" s="36"/>
    </row>
    <row r="218" spans="1:35" ht="15.75" customHeight="1" x14ac:dyDescent="0.2">
      <c r="A218" s="86">
        <v>2</v>
      </c>
      <c r="B218" s="20" t="s">
        <v>53</v>
      </c>
      <c r="C218" s="21" t="s">
        <v>14</v>
      </c>
      <c r="D218" s="22">
        <v>45350</v>
      </c>
      <c r="E218" s="22">
        <v>46810</v>
      </c>
      <c r="F218" s="21"/>
      <c r="G218" s="21">
        <v>48</v>
      </c>
      <c r="H218" s="21" t="s">
        <v>267</v>
      </c>
      <c r="I218" s="21" t="s">
        <v>199</v>
      </c>
      <c r="J218" s="25" t="s">
        <v>54</v>
      </c>
      <c r="K218" s="10"/>
      <c r="L218" s="26" t="s">
        <v>52</v>
      </c>
      <c r="M218" s="10"/>
      <c r="N218" s="27" t="s">
        <v>17</v>
      </c>
      <c r="O218" s="36"/>
    </row>
    <row r="219" spans="1:35" ht="15.75" customHeight="1" x14ac:dyDescent="0.2">
      <c r="A219" s="86">
        <v>3</v>
      </c>
      <c r="B219" s="20" t="s">
        <v>55</v>
      </c>
      <c r="C219" s="21" t="s">
        <v>14</v>
      </c>
      <c r="D219" s="22">
        <v>45349</v>
      </c>
      <c r="E219" s="22">
        <v>46809</v>
      </c>
      <c r="F219" s="21"/>
      <c r="G219" s="21">
        <v>48</v>
      </c>
      <c r="H219" s="21" t="s">
        <v>267</v>
      </c>
      <c r="I219" s="21" t="s">
        <v>199</v>
      </c>
      <c r="J219" s="25" t="s">
        <v>268</v>
      </c>
      <c r="K219" s="10"/>
      <c r="L219" s="26" t="s">
        <v>57</v>
      </c>
      <c r="M219" s="10"/>
      <c r="N219" s="27" t="s">
        <v>17</v>
      </c>
      <c r="O219" s="36"/>
    </row>
    <row r="220" spans="1:35" ht="15.75" customHeight="1" x14ac:dyDescent="0.2">
      <c r="A220" s="86">
        <v>4</v>
      </c>
      <c r="B220" s="20" t="s">
        <v>58</v>
      </c>
      <c r="C220" s="21" t="s">
        <v>14</v>
      </c>
      <c r="D220" s="22">
        <v>45349</v>
      </c>
      <c r="E220" s="22">
        <v>46809</v>
      </c>
      <c r="F220" s="21"/>
      <c r="G220" s="21">
        <v>48</v>
      </c>
      <c r="H220" s="21" t="s">
        <v>267</v>
      </c>
      <c r="I220" s="21" t="s">
        <v>199</v>
      </c>
      <c r="J220" s="25" t="s">
        <v>59</v>
      </c>
      <c r="K220" s="10"/>
      <c r="L220" s="26" t="s">
        <v>57</v>
      </c>
      <c r="M220" s="10"/>
      <c r="N220" s="27" t="s">
        <v>17</v>
      </c>
      <c r="O220" s="36"/>
    </row>
    <row r="221" spans="1:35" ht="15.75" customHeight="1" x14ac:dyDescent="0.2">
      <c r="A221" s="86">
        <v>5</v>
      </c>
      <c r="B221" s="20" t="s">
        <v>60</v>
      </c>
      <c r="C221" s="21" t="s">
        <v>14</v>
      </c>
      <c r="D221" s="22">
        <v>45349</v>
      </c>
      <c r="E221" s="22">
        <v>46809</v>
      </c>
      <c r="F221" s="21"/>
      <c r="G221" s="21">
        <v>48</v>
      </c>
      <c r="H221" s="21" t="s">
        <v>267</v>
      </c>
      <c r="I221" s="21" t="s">
        <v>199</v>
      </c>
      <c r="J221" s="25" t="s">
        <v>61</v>
      </c>
      <c r="K221" s="10"/>
      <c r="L221" s="28" t="s">
        <v>20</v>
      </c>
      <c r="M221" s="10"/>
      <c r="N221" s="27" t="s">
        <v>17</v>
      </c>
    </row>
    <row r="222" spans="1:35" ht="15.75" customHeight="1" x14ac:dyDescent="0.2">
      <c r="A222" s="86">
        <v>6</v>
      </c>
      <c r="B222" s="20" t="s">
        <v>269</v>
      </c>
      <c r="C222" s="21" t="s">
        <v>14</v>
      </c>
      <c r="D222" s="22">
        <v>45349</v>
      </c>
      <c r="E222" s="22">
        <v>46809</v>
      </c>
      <c r="F222" s="21"/>
      <c r="G222" s="21">
        <v>48</v>
      </c>
      <c r="H222" s="21" t="s">
        <v>264</v>
      </c>
      <c r="I222" s="21" t="s">
        <v>265</v>
      </c>
      <c r="J222" s="25" t="s">
        <v>266</v>
      </c>
      <c r="K222" s="10"/>
      <c r="L222" s="28" t="s">
        <v>57</v>
      </c>
      <c r="M222" s="10"/>
      <c r="N222" s="27" t="s">
        <v>17</v>
      </c>
    </row>
    <row r="223" spans="1:35" ht="15.75" customHeight="1" x14ac:dyDescent="0.2">
      <c r="A223" s="86">
        <v>7</v>
      </c>
      <c r="B223" s="20" t="s">
        <v>62</v>
      </c>
      <c r="C223" s="21" t="s">
        <v>14</v>
      </c>
      <c r="D223" s="22">
        <v>45350</v>
      </c>
      <c r="E223" s="22">
        <v>46810</v>
      </c>
      <c r="F223" s="21"/>
      <c r="G223" s="21">
        <v>48</v>
      </c>
      <c r="H223" s="21" t="s">
        <v>267</v>
      </c>
      <c r="I223" s="21" t="s">
        <v>199</v>
      </c>
      <c r="J223" s="25" t="s">
        <v>63</v>
      </c>
      <c r="K223" s="10"/>
      <c r="L223" s="26" t="s">
        <v>52</v>
      </c>
      <c r="M223" s="10"/>
      <c r="N223" s="27" t="s">
        <v>17</v>
      </c>
    </row>
    <row r="224" spans="1:35" ht="15.75" customHeight="1" x14ac:dyDescent="0.2">
      <c r="A224" s="86">
        <v>8</v>
      </c>
      <c r="B224" s="20" t="s">
        <v>64</v>
      </c>
      <c r="C224" s="21" t="s">
        <v>14</v>
      </c>
      <c r="D224" s="22">
        <v>45350</v>
      </c>
      <c r="E224" s="22">
        <v>46810</v>
      </c>
      <c r="F224" s="21"/>
      <c r="G224" s="21">
        <v>48</v>
      </c>
      <c r="H224" s="21" t="s">
        <v>267</v>
      </c>
      <c r="I224" s="21" t="s">
        <v>199</v>
      </c>
      <c r="J224" s="25" t="s">
        <v>65</v>
      </c>
      <c r="K224" s="10"/>
      <c r="L224" s="28" t="s">
        <v>20</v>
      </c>
      <c r="M224" s="10"/>
      <c r="N224" s="27" t="s">
        <v>17</v>
      </c>
    </row>
    <row r="225" spans="1:35" ht="36.75" customHeight="1" x14ac:dyDescent="0.2">
      <c r="A225" s="86">
        <v>9</v>
      </c>
      <c r="B225" s="20" t="s">
        <v>66</v>
      </c>
      <c r="C225" s="13" t="s">
        <v>14</v>
      </c>
      <c r="D225" s="87">
        <v>45349</v>
      </c>
      <c r="E225" s="88">
        <v>46809</v>
      </c>
      <c r="F225" s="13"/>
      <c r="G225" s="13">
        <v>48</v>
      </c>
      <c r="H225" s="13" t="s">
        <v>267</v>
      </c>
      <c r="I225" s="13" t="s">
        <v>199</v>
      </c>
      <c r="J225" s="276" t="s">
        <v>270</v>
      </c>
      <c r="K225" s="10"/>
      <c r="L225" s="90" t="s">
        <v>23</v>
      </c>
      <c r="M225" s="10"/>
      <c r="N225" s="91" t="s">
        <v>17</v>
      </c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ht="15" customHeight="1" thickBot="1" x14ac:dyDescent="0.25">
      <c r="A226" s="39"/>
      <c r="B226" s="277"/>
      <c r="C226" s="39"/>
      <c r="D226" s="40"/>
      <c r="E226" s="40"/>
      <c r="F226" s="39"/>
      <c r="G226" s="39"/>
      <c r="H226" s="39"/>
      <c r="I226" s="39"/>
      <c r="J226" s="41"/>
      <c r="K226" s="41"/>
      <c r="L226" s="41"/>
      <c r="M226" s="39"/>
      <c r="N226" s="43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ht="15.75" customHeight="1" x14ac:dyDescent="0.2">
      <c r="A227" s="39"/>
      <c r="B227" s="268" t="s">
        <v>260</v>
      </c>
      <c r="C227" s="70"/>
      <c r="D227" s="269">
        <f>AVERAGE(G217:G225)</f>
        <v>48</v>
      </c>
      <c r="E227" s="36"/>
      <c r="F227" s="36"/>
      <c r="G227" s="36"/>
      <c r="H227" s="39"/>
      <c r="I227" s="39"/>
      <c r="J227" s="41"/>
      <c r="K227" s="41"/>
      <c r="L227" s="41"/>
      <c r="M227" s="39"/>
      <c r="N227" s="43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ht="15.75" customHeight="1" x14ac:dyDescent="0.2">
      <c r="A228" s="68"/>
      <c r="B228" s="257" t="s">
        <v>261</v>
      </c>
      <c r="C228" s="10"/>
      <c r="D228" s="175">
        <v>9</v>
      </c>
      <c r="E228" s="36"/>
      <c r="F228" s="36"/>
      <c r="G228" s="36"/>
      <c r="H228" s="42"/>
      <c r="I228" s="42"/>
      <c r="J228" s="42"/>
      <c r="K228" s="42"/>
      <c r="L228" s="42"/>
      <c r="M228" s="42"/>
      <c r="N228" s="42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ht="15.75" customHeight="1" x14ac:dyDescent="0.2">
      <c r="A229" s="68"/>
      <c r="B229" s="257" t="s">
        <v>262</v>
      </c>
      <c r="C229" s="10"/>
      <c r="D229" s="175">
        <v>0</v>
      </c>
      <c r="E229" s="36"/>
      <c r="F229" s="36"/>
      <c r="G229" s="36"/>
      <c r="H229" s="42"/>
      <c r="I229" s="42"/>
      <c r="J229" s="42"/>
      <c r="K229" s="42"/>
      <c r="L229" s="42"/>
      <c r="M229" s="42"/>
      <c r="N229" s="42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ht="15.75" customHeight="1" x14ac:dyDescent="0.2">
      <c r="A230" s="68"/>
      <c r="B230" s="257" t="s">
        <v>252</v>
      </c>
      <c r="C230" s="10"/>
      <c r="D230" s="175">
        <v>0</v>
      </c>
      <c r="E230" s="36"/>
      <c r="F230" s="36"/>
      <c r="G230" s="36"/>
      <c r="H230" s="42"/>
      <c r="I230" s="42"/>
      <c r="J230" s="42"/>
      <c r="K230" s="42"/>
      <c r="L230" s="42"/>
      <c r="M230" s="42"/>
      <c r="N230" s="42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ht="15.75" customHeight="1" x14ac:dyDescent="0.2">
      <c r="A231" s="68"/>
      <c r="B231" s="257" t="s">
        <v>253</v>
      </c>
      <c r="C231" s="10"/>
      <c r="D231" s="175">
        <v>0</v>
      </c>
      <c r="E231" s="36"/>
      <c r="F231" s="36"/>
      <c r="G231" s="36"/>
      <c r="H231" s="42"/>
      <c r="I231" s="42"/>
      <c r="J231" s="42"/>
      <c r="K231" s="42"/>
      <c r="L231" s="42"/>
      <c r="M231" s="42"/>
      <c r="N231" s="42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ht="15.75" customHeight="1" thickBot="1" x14ac:dyDescent="0.25">
      <c r="A232" s="68"/>
      <c r="B232" s="258" t="s">
        <v>254</v>
      </c>
      <c r="C232" s="259"/>
      <c r="D232" s="242">
        <f>D228-D229-D230-D231</f>
        <v>9</v>
      </c>
      <c r="E232" s="36"/>
      <c r="F232" s="36"/>
      <c r="G232" s="36"/>
      <c r="H232" s="42"/>
      <c r="I232" s="42"/>
      <c r="J232" s="42"/>
      <c r="K232" s="42"/>
      <c r="L232" s="42"/>
      <c r="M232" s="42"/>
      <c r="N232" s="42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ht="15.75" customHeight="1" x14ac:dyDescent="0.2">
      <c r="A233" s="270"/>
      <c r="B233" s="262"/>
      <c r="C233" s="271"/>
      <c r="D233" s="271"/>
      <c r="E233" s="271"/>
      <c r="F233" s="271"/>
      <c r="G233" s="271"/>
      <c r="H233" s="271"/>
      <c r="I233" s="271"/>
      <c r="J233" s="271"/>
      <c r="K233" s="271"/>
      <c r="L233" s="271"/>
      <c r="M233" s="271"/>
      <c r="N233" s="271"/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  <c r="Y233" s="251"/>
      <c r="Z233" s="251"/>
      <c r="AA233" s="251"/>
      <c r="AB233" s="251"/>
      <c r="AC233" s="251"/>
      <c r="AD233" s="251"/>
      <c r="AE233" s="251"/>
      <c r="AF233" s="251"/>
      <c r="AG233" s="251"/>
      <c r="AH233" s="251"/>
      <c r="AI233" s="251"/>
    </row>
    <row r="234" spans="1:35" ht="15.75" customHeight="1" x14ac:dyDescent="0.2">
      <c r="A234" s="92"/>
      <c r="B234" s="278" t="s">
        <v>2</v>
      </c>
      <c r="C234" s="279" t="s">
        <v>3</v>
      </c>
      <c r="D234" s="279" t="s">
        <v>4</v>
      </c>
      <c r="E234" s="279" t="s">
        <v>5</v>
      </c>
      <c r="F234" s="279" t="s">
        <v>6</v>
      </c>
      <c r="G234" s="280" t="s">
        <v>256</v>
      </c>
      <c r="H234" s="280" t="s">
        <v>257</v>
      </c>
      <c r="I234" s="279" t="s">
        <v>258</v>
      </c>
      <c r="J234" s="281" t="s">
        <v>49</v>
      </c>
      <c r="K234" s="10"/>
      <c r="L234" s="281" t="s">
        <v>11</v>
      </c>
      <c r="M234" s="10"/>
      <c r="N234" s="282" t="s">
        <v>271</v>
      </c>
    </row>
    <row r="235" spans="1:35" ht="15.75" customHeight="1" x14ac:dyDescent="0.2">
      <c r="A235" s="92">
        <v>1</v>
      </c>
      <c r="B235" s="20" t="s">
        <v>68</v>
      </c>
      <c r="C235" s="21" t="s">
        <v>14</v>
      </c>
      <c r="D235" s="22">
        <v>45145</v>
      </c>
      <c r="E235" s="22">
        <v>46605</v>
      </c>
      <c r="F235" s="21"/>
      <c r="G235" s="283">
        <v>48</v>
      </c>
      <c r="H235" s="284" t="s">
        <v>267</v>
      </c>
      <c r="I235" s="21" t="s">
        <v>199</v>
      </c>
      <c r="J235" s="25" t="s">
        <v>69</v>
      </c>
      <c r="K235" s="10"/>
      <c r="L235" s="26" t="s">
        <v>70</v>
      </c>
      <c r="M235" s="10"/>
      <c r="N235" s="27" t="s">
        <v>17</v>
      </c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ht="15.75" customHeight="1" thickBot="1" x14ac:dyDescent="0.25">
      <c r="A236" s="37"/>
      <c r="B236" s="232"/>
      <c r="C236" s="39"/>
      <c r="D236" s="40"/>
      <c r="E236" s="40"/>
      <c r="F236" s="39"/>
      <c r="G236" s="219"/>
      <c r="H236" s="219"/>
      <c r="I236" s="39"/>
      <c r="J236" s="41"/>
      <c r="K236" s="39"/>
      <c r="L236" s="36"/>
      <c r="M236" s="39"/>
      <c r="N236" s="43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ht="15.75" customHeight="1" x14ac:dyDescent="0.2">
      <c r="A237" s="37"/>
      <c r="B237" s="285" t="s">
        <v>260</v>
      </c>
      <c r="C237" s="70"/>
      <c r="D237" s="269">
        <f>AVERAGE(G235)</f>
        <v>48</v>
      </c>
      <c r="E237" s="40"/>
      <c r="F237" s="39"/>
      <c r="G237" s="219"/>
      <c r="H237" s="219"/>
      <c r="I237" s="39"/>
      <c r="J237" s="41"/>
      <c r="K237" s="39"/>
      <c r="L237" s="39"/>
      <c r="M237" s="39"/>
      <c r="N237" s="43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ht="15.75" customHeight="1" x14ac:dyDescent="0.2">
      <c r="A238" s="37"/>
      <c r="B238" s="257" t="s">
        <v>261</v>
      </c>
      <c r="C238" s="10"/>
      <c r="D238" s="175">
        <v>1</v>
      </c>
      <c r="E238" s="40"/>
      <c r="F238" s="39"/>
      <c r="G238" s="219"/>
      <c r="H238" s="219"/>
      <c r="I238" s="39"/>
      <c r="J238" s="41"/>
      <c r="K238" s="39"/>
      <c r="L238" s="39"/>
      <c r="M238" s="39"/>
      <c r="N238" s="43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ht="15.75" customHeight="1" x14ac:dyDescent="0.2">
      <c r="A239" s="37"/>
      <c r="B239" s="257" t="s">
        <v>262</v>
      </c>
      <c r="C239" s="10"/>
      <c r="D239" s="175">
        <v>0</v>
      </c>
      <c r="E239" s="40"/>
      <c r="F239" s="39"/>
      <c r="G239" s="219"/>
      <c r="H239" s="219"/>
      <c r="I239" s="39"/>
      <c r="J239" s="41"/>
      <c r="K239" s="39"/>
      <c r="L239" s="39"/>
      <c r="M239" s="39"/>
      <c r="N239" s="43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ht="15" customHeight="1" x14ac:dyDescent="0.2">
      <c r="A240" s="37"/>
      <c r="B240" s="257" t="s">
        <v>253</v>
      </c>
      <c r="C240" s="10"/>
      <c r="D240" s="175">
        <v>0</v>
      </c>
      <c r="E240" s="40"/>
      <c r="F240" s="39"/>
      <c r="G240" s="219"/>
      <c r="H240" s="219"/>
      <c r="I240" s="39"/>
      <c r="J240" s="41"/>
      <c r="K240" s="39"/>
      <c r="L240" s="39"/>
      <c r="M240" s="39"/>
      <c r="N240" s="43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ht="15" customHeight="1" thickBot="1" x14ac:dyDescent="0.25">
      <c r="A241" s="37"/>
      <c r="B241" s="258" t="s">
        <v>254</v>
      </c>
      <c r="C241" s="259"/>
      <c r="D241" s="242">
        <f>D238-D239-D240</f>
        <v>1</v>
      </c>
      <c r="E241" s="40"/>
      <c r="F241" s="39"/>
      <c r="G241" s="219"/>
      <c r="H241" s="219"/>
      <c r="I241" s="39"/>
      <c r="J241" s="41"/>
      <c r="K241" s="39"/>
      <c r="L241" s="39"/>
      <c r="M241" s="39"/>
      <c r="N241" s="43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ht="15" customHeight="1" x14ac:dyDescent="0.2">
      <c r="A242" s="37"/>
      <c r="B242" s="232"/>
      <c r="C242" s="39"/>
      <c r="D242" s="40"/>
      <c r="E242" s="40"/>
      <c r="F242" s="39"/>
      <c r="G242" s="219"/>
      <c r="H242" s="219"/>
      <c r="I242" s="39"/>
      <c r="J242" s="41"/>
      <c r="K242" s="39"/>
      <c r="L242" s="39"/>
      <c r="M242" s="39"/>
      <c r="N242" s="43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ht="15.75" customHeight="1" x14ac:dyDescent="0.2">
      <c r="A243" s="93"/>
      <c r="B243" s="286" t="s">
        <v>2</v>
      </c>
      <c r="C243" s="287" t="s">
        <v>3</v>
      </c>
      <c r="D243" s="287" t="s">
        <v>4</v>
      </c>
      <c r="E243" s="287" t="s">
        <v>5</v>
      </c>
      <c r="F243" s="287" t="s">
        <v>6</v>
      </c>
      <c r="G243" s="288" t="s">
        <v>256</v>
      </c>
      <c r="H243" s="288" t="s">
        <v>257</v>
      </c>
      <c r="I243" s="287" t="s">
        <v>258</v>
      </c>
      <c r="J243" s="289" t="s">
        <v>49</v>
      </c>
      <c r="K243" s="10"/>
      <c r="L243" s="289" t="s">
        <v>11</v>
      </c>
      <c r="M243" s="10"/>
      <c r="N243" s="290" t="s">
        <v>271</v>
      </c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ht="15.75" customHeight="1" x14ac:dyDescent="0.2">
      <c r="A244" s="93">
        <v>1</v>
      </c>
      <c r="B244" s="20" t="s">
        <v>272</v>
      </c>
      <c r="C244" s="21" t="s">
        <v>14</v>
      </c>
      <c r="D244" s="22">
        <v>44986</v>
      </c>
      <c r="E244" s="22">
        <v>46446</v>
      </c>
      <c r="F244" s="21"/>
      <c r="G244" s="283">
        <v>48</v>
      </c>
      <c r="H244" s="284" t="s">
        <v>264</v>
      </c>
      <c r="I244" s="13" t="s">
        <v>265</v>
      </c>
      <c r="J244" s="25" t="s">
        <v>266</v>
      </c>
      <c r="K244" s="10"/>
      <c r="L244" s="26" t="s">
        <v>57</v>
      </c>
      <c r="M244" s="10"/>
      <c r="N244" s="27" t="s">
        <v>17</v>
      </c>
      <c r="O244" s="36" t="s">
        <v>273</v>
      </c>
    </row>
    <row r="245" spans="1:35" ht="15.75" customHeight="1" x14ac:dyDescent="0.2">
      <c r="A245" s="93">
        <v>2</v>
      </c>
      <c r="B245" s="20" t="s">
        <v>71</v>
      </c>
      <c r="C245" s="21" t="s">
        <v>14</v>
      </c>
      <c r="D245" s="22">
        <v>45006</v>
      </c>
      <c r="E245" s="22">
        <v>46466</v>
      </c>
      <c r="F245" s="21"/>
      <c r="G245" s="283">
        <v>48</v>
      </c>
      <c r="H245" s="284" t="s">
        <v>264</v>
      </c>
      <c r="I245" s="13" t="s">
        <v>199</v>
      </c>
      <c r="J245" s="291" t="s">
        <v>274</v>
      </c>
      <c r="K245" s="10"/>
      <c r="L245" s="26" t="s">
        <v>57</v>
      </c>
      <c r="M245" s="10"/>
      <c r="N245" s="27" t="s">
        <v>17</v>
      </c>
      <c r="O245" s="36" t="s">
        <v>273</v>
      </c>
    </row>
    <row r="246" spans="1:35" ht="15.75" customHeight="1" x14ac:dyDescent="0.2">
      <c r="A246" s="93">
        <v>3</v>
      </c>
      <c r="B246" s="20" t="s">
        <v>165</v>
      </c>
      <c r="C246" s="21" t="s">
        <v>14</v>
      </c>
      <c r="D246" s="22">
        <v>44992</v>
      </c>
      <c r="E246" s="22">
        <v>46424</v>
      </c>
      <c r="F246" s="21"/>
      <c r="G246" s="283">
        <v>48</v>
      </c>
      <c r="H246" s="284" t="s">
        <v>267</v>
      </c>
      <c r="I246" s="13" t="s">
        <v>166</v>
      </c>
      <c r="J246" s="25" t="s">
        <v>63</v>
      </c>
      <c r="K246" s="10"/>
      <c r="L246" s="26" t="s">
        <v>52</v>
      </c>
      <c r="M246" s="10"/>
      <c r="N246" s="27" t="s">
        <v>17</v>
      </c>
      <c r="O246" s="36" t="s">
        <v>273</v>
      </c>
    </row>
    <row r="247" spans="1:35" ht="15.75" customHeight="1" x14ac:dyDescent="0.2">
      <c r="A247" s="93">
        <v>4</v>
      </c>
      <c r="B247" s="20" t="s">
        <v>275</v>
      </c>
      <c r="C247" s="21" t="s">
        <v>14</v>
      </c>
      <c r="D247" s="22">
        <v>44986</v>
      </c>
      <c r="E247" s="22">
        <v>46446</v>
      </c>
      <c r="F247" s="21"/>
      <c r="G247" s="283">
        <v>48</v>
      </c>
      <c r="H247" s="284" t="s">
        <v>267</v>
      </c>
      <c r="I247" s="13" t="s">
        <v>199</v>
      </c>
      <c r="J247" s="25" t="s">
        <v>74</v>
      </c>
      <c r="K247" s="10"/>
      <c r="L247" s="26" t="s">
        <v>52</v>
      </c>
      <c r="M247" s="10"/>
      <c r="N247" s="27" t="s">
        <v>17</v>
      </c>
      <c r="O247" s="36" t="s">
        <v>273</v>
      </c>
    </row>
    <row r="248" spans="1:35" ht="15.75" customHeight="1" x14ac:dyDescent="0.2">
      <c r="A248" s="96">
        <v>5</v>
      </c>
      <c r="B248" s="20" t="s">
        <v>75</v>
      </c>
      <c r="C248" s="97" t="s">
        <v>14</v>
      </c>
      <c r="D248" s="98">
        <v>44986</v>
      </c>
      <c r="E248" s="98">
        <v>46446</v>
      </c>
      <c r="F248" s="292"/>
      <c r="G248" s="293">
        <v>48</v>
      </c>
      <c r="H248" s="98" t="s">
        <v>267</v>
      </c>
      <c r="I248" s="294" t="s">
        <v>199</v>
      </c>
      <c r="J248" s="89" t="s">
        <v>76</v>
      </c>
      <c r="K248" s="10"/>
      <c r="L248" s="99" t="s">
        <v>23</v>
      </c>
      <c r="M248" s="10"/>
      <c r="N248" s="100" t="s">
        <v>17</v>
      </c>
      <c r="O248" s="36" t="s">
        <v>273</v>
      </c>
    </row>
    <row r="249" spans="1:35" ht="15.75" customHeight="1" x14ac:dyDescent="0.2">
      <c r="A249" s="96">
        <v>6</v>
      </c>
      <c r="B249" s="20" t="s">
        <v>77</v>
      </c>
      <c r="C249" s="97" t="s">
        <v>14</v>
      </c>
      <c r="D249" s="22">
        <v>44986</v>
      </c>
      <c r="E249" s="22">
        <v>46446</v>
      </c>
      <c r="F249" s="21"/>
      <c r="G249" s="283">
        <v>48</v>
      </c>
      <c r="H249" s="22" t="s">
        <v>267</v>
      </c>
      <c r="I249" s="13" t="s">
        <v>199</v>
      </c>
      <c r="J249" s="89" t="s">
        <v>76</v>
      </c>
      <c r="K249" s="10"/>
      <c r="L249" s="99" t="s">
        <v>23</v>
      </c>
      <c r="M249" s="10"/>
      <c r="N249" s="100" t="s">
        <v>17</v>
      </c>
      <c r="O249" s="36" t="s">
        <v>273</v>
      </c>
    </row>
    <row r="250" spans="1:35" ht="15.75" customHeight="1" x14ac:dyDescent="0.2">
      <c r="A250" s="93">
        <v>7</v>
      </c>
      <c r="B250" s="20" t="s">
        <v>78</v>
      </c>
      <c r="C250" s="21" t="s">
        <v>14</v>
      </c>
      <c r="D250" s="22">
        <v>44987</v>
      </c>
      <c r="E250" s="22">
        <v>46447</v>
      </c>
      <c r="F250" s="21"/>
      <c r="G250" s="283">
        <v>48</v>
      </c>
      <c r="H250" s="284" t="s">
        <v>267</v>
      </c>
      <c r="I250" s="13" t="s">
        <v>199</v>
      </c>
      <c r="J250" s="25" t="s">
        <v>80</v>
      </c>
      <c r="K250" s="10"/>
      <c r="L250" s="26" t="s">
        <v>70</v>
      </c>
      <c r="M250" s="10"/>
      <c r="N250" s="27" t="s">
        <v>17</v>
      </c>
    </row>
    <row r="251" spans="1:35" ht="15.75" customHeight="1" x14ac:dyDescent="0.2">
      <c r="A251" s="93">
        <v>8</v>
      </c>
      <c r="B251" s="20" t="s">
        <v>169</v>
      </c>
      <c r="C251" s="21" t="s">
        <v>14</v>
      </c>
      <c r="D251" s="22">
        <v>44992</v>
      </c>
      <c r="E251" s="22">
        <v>46424</v>
      </c>
      <c r="F251" s="21"/>
      <c r="G251" s="283">
        <v>48</v>
      </c>
      <c r="H251" s="284" t="s">
        <v>267</v>
      </c>
      <c r="I251" s="13" t="s">
        <v>166</v>
      </c>
      <c r="J251" s="25" t="s">
        <v>22</v>
      </c>
      <c r="K251" s="10"/>
      <c r="L251" s="26" t="s">
        <v>52</v>
      </c>
      <c r="M251" s="10"/>
      <c r="N251" s="27" t="s">
        <v>17</v>
      </c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ht="15.75" customHeight="1" thickBot="1" x14ac:dyDescent="0.25">
      <c r="A252" s="37"/>
      <c r="B252" s="36"/>
      <c r="C252" s="39"/>
      <c r="D252" s="40"/>
      <c r="E252" s="40"/>
      <c r="F252" s="36"/>
      <c r="G252" s="36"/>
      <c r="H252" s="295"/>
      <c r="I252" s="84"/>
      <c r="J252" s="84"/>
      <c r="K252" s="84"/>
      <c r="L252" s="84"/>
      <c r="M252" s="84"/>
      <c r="N252" s="29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ht="15.75" customHeight="1" x14ac:dyDescent="0.2">
      <c r="A253" s="37"/>
      <c r="B253" s="297" t="s">
        <v>260</v>
      </c>
      <c r="C253" s="70"/>
      <c r="D253" s="269">
        <f>AVERAGE(G244:G251)</f>
        <v>48</v>
      </c>
      <c r="E253" s="40"/>
      <c r="F253" s="298"/>
      <c r="G253" s="36"/>
      <c r="H253" s="295"/>
      <c r="I253" s="84"/>
      <c r="J253" s="84"/>
      <c r="K253" s="84"/>
      <c r="L253" s="84"/>
      <c r="M253" s="84"/>
      <c r="N253" s="29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ht="15.75" customHeight="1" x14ac:dyDescent="0.2">
      <c r="A254" s="37"/>
      <c r="B254" s="257" t="s">
        <v>261</v>
      </c>
      <c r="C254" s="10"/>
      <c r="D254" s="175">
        <v>8</v>
      </c>
      <c r="E254" s="40"/>
      <c r="F254" s="39"/>
      <c r="G254" s="42"/>
      <c r="H254" s="42"/>
      <c r="I254" s="42"/>
      <c r="J254" s="42"/>
      <c r="K254" s="42"/>
      <c r="L254" s="42"/>
      <c r="M254" s="42"/>
      <c r="N254" s="42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ht="15.75" customHeight="1" x14ac:dyDescent="0.2">
      <c r="A255" s="37"/>
      <c r="B255" s="257" t="s">
        <v>262</v>
      </c>
      <c r="C255" s="10"/>
      <c r="D255" s="175">
        <v>0</v>
      </c>
      <c r="E255" s="40"/>
      <c r="F255" s="39"/>
      <c r="G255" s="42"/>
      <c r="H255" s="42"/>
      <c r="I255" s="42"/>
      <c r="J255" s="42"/>
      <c r="K255" s="42"/>
      <c r="L255" s="42"/>
      <c r="M255" s="42"/>
      <c r="N255" s="42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ht="36.75" customHeight="1" x14ac:dyDescent="0.2">
      <c r="A256" s="37"/>
      <c r="B256" s="257" t="s">
        <v>253</v>
      </c>
      <c r="C256" s="10"/>
      <c r="D256" s="175">
        <v>0</v>
      </c>
      <c r="E256" s="40"/>
      <c r="F256" s="39"/>
      <c r="G256" s="42"/>
      <c r="H256" s="42"/>
      <c r="I256" s="42"/>
      <c r="J256" s="42"/>
      <c r="K256" s="42"/>
      <c r="L256" s="42"/>
      <c r="M256" s="42"/>
      <c r="N256" s="42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ht="15" customHeight="1" thickBot="1" x14ac:dyDescent="0.25">
      <c r="A257" s="37"/>
      <c r="B257" s="258" t="s">
        <v>254</v>
      </c>
      <c r="C257" s="259"/>
      <c r="D257" s="242">
        <f>D254-D255-D256</f>
        <v>8</v>
      </c>
      <c r="E257" s="40"/>
      <c r="F257" s="39"/>
      <c r="G257" s="42"/>
      <c r="H257" s="42"/>
      <c r="I257" s="42"/>
      <c r="J257" s="42"/>
      <c r="K257" s="42"/>
      <c r="L257" s="42"/>
      <c r="M257" s="42"/>
      <c r="N257" s="42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ht="15.75" customHeight="1" x14ac:dyDescent="0.2">
      <c r="A258" s="37"/>
      <c r="B258" s="191"/>
      <c r="C258" s="191"/>
      <c r="D258" s="68"/>
      <c r="E258" s="40"/>
      <c r="F258" s="39"/>
      <c r="G258" s="42"/>
      <c r="H258" s="42"/>
      <c r="I258" s="42"/>
      <c r="J258" s="42"/>
      <c r="K258" s="42"/>
      <c r="L258" s="42"/>
      <c r="M258" s="42"/>
      <c r="N258" s="42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ht="15.75" customHeight="1" x14ac:dyDescent="0.2">
      <c r="A259" s="96"/>
      <c r="B259" s="299" t="s">
        <v>2</v>
      </c>
      <c r="C259" s="300" t="s">
        <v>3</v>
      </c>
      <c r="D259" s="300" t="s">
        <v>4</v>
      </c>
      <c r="E259" s="300" t="s">
        <v>5</v>
      </c>
      <c r="F259" s="300" t="s">
        <v>6</v>
      </c>
      <c r="G259" s="301" t="s">
        <v>256</v>
      </c>
      <c r="H259" s="301" t="s">
        <v>257</v>
      </c>
      <c r="I259" s="300" t="s">
        <v>258</v>
      </c>
      <c r="J259" s="60" t="s">
        <v>49</v>
      </c>
      <c r="K259" s="10"/>
      <c r="L259" s="60" t="s">
        <v>11</v>
      </c>
      <c r="M259" s="10"/>
      <c r="N259" s="302" t="s">
        <v>271</v>
      </c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ht="15.75" customHeight="1" x14ac:dyDescent="0.2">
      <c r="A260" s="96">
        <v>1</v>
      </c>
      <c r="B260" s="49" t="s">
        <v>81</v>
      </c>
      <c r="C260" s="21" t="s">
        <v>14</v>
      </c>
      <c r="D260" s="22">
        <v>44777</v>
      </c>
      <c r="E260" s="22">
        <v>46237</v>
      </c>
      <c r="F260" s="21"/>
      <c r="G260" s="283">
        <v>48</v>
      </c>
      <c r="H260" s="284" t="s">
        <v>267</v>
      </c>
      <c r="I260" s="21" t="s">
        <v>199</v>
      </c>
      <c r="J260" s="25" t="s">
        <v>82</v>
      </c>
      <c r="K260" s="10"/>
      <c r="L260" s="26" t="s">
        <v>52</v>
      </c>
      <c r="M260" s="10"/>
      <c r="N260" s="27" t="s">
        <v>17</v>
      </c>
      <c r="O260" s="36" t="s">
        <v>273</v>
      </c>
    </row>
    <row r="261" spans="1:35" ht="15.75" customHeight="1" x14ac:dyDescent="0.2">
      <c r="A261" s="96">
        <v>2</v>
      </c>
      <c r="B261" s="49" t="s">
        <v>85</v>
      </c>
      <c r="C261" s="21" t="s">
        <v>14</v>
      </c>
      <c r="D261" s="22">
        <v>44777</v>
      </c>
      <c r="E261" s="22">
        <v>46237</v>
      </c>
      <c r="F261" s="21"/>
      <c r="G261" s="283">
        <v>48</v>
      </c>
      <c r="H261" s="284" t="s">
        <v>267</v>
      </c>
      <c r="I261" s="21" t="s">
        <v>199</v>
      </c>
      <c r="J261" s="25" t="s">
        <v>86</v>
      </c>
      <c r="K261" s="10"/>
      <c r="L261" s="26" t="s">
        <v>70</v>
      </c>
      <c r="M261" s="10"/>
      <c r="N261" s="27" t="s">
        <v>17</v>
      </c>
    </row>
    <row r="262" spans="1:35" ht="15.75" customHeight="1" thickBot="1" x14ac:dyDescent="0.25">
      <c r="A262" s="37"/>
      <c r="B262" s="38"/>
      <c r="C262" s="39"/>
      <c r="D262" s="40"/>
      <c r="E262" s="40"/>
      <c r="F262" s="68"/>
      <c r="G262" s="39"/>
      <c r="H262" s="39"/>
      <c r="I262" s="39"/>
      <c r="J262" s="41"/>
      <c r="K262" s="39"/>
      <c r="L262" s="39"/>
      <c r="M262" s="39"/>
      <c r="N262" s="43"/>
    </row>
    <row r="263" spans="1:35" ht="15.75" customHeight="1" x14ac:dyDescent="0.2">
      <c r="A263" s="37"/>
      <c r="B263" s="297" t="s">
        <v>260</v>
      </c>
      <c r="C263" s="70"/>
      <c r="D263" s="269">
        <f>AVERAGE(G260:G261)</f>
        <v>48</v>
      </c>
      <c r="E263" s="40"/>
      <c r="F263" s="68"/>
      <c r="G263" s="39"/>
      <c r="H263" s="39"/>
      <c r="I263" s="39"/>
      <c r="J263" s="41"/>
      <c r="K263" s="39"/>
      <c r="L263" s="39"/>
      <c r="M263" s="39"/>
      <c r="N263" s="43"/>
    </row>
    <row r="264" spans="1:35" ht="15.75" customHeight="1" x14ac:dyDescent="0.2">
      <c r="A264" s="37"/>
      <c r="B264" s="257" t="s">
        <v>261</v>
      </c>
      <c r="C264" s="10"/>
      <c r="D264" s="175">
        <v>2</v>
      </c>
      <c r="E264" s="40"/>
      <c r="F264" s="68"/>
      <c r="G264" s="39"/>
      <c r="H264" s="39"/>
      <c r="I264" s="39"/>
      <c r="J264" s="41"/>
      <c r="K264" s="39"/>
      <c r="L264" s="39"/>
      <c r="M264" s="39"/>
      <c r="N264" s="43"/>
    </row>
    <row r="265" spans="1:35" ht="15.75" customHeight="1" x14ac:dyDescent="0.2">
      <c r="A265" s="37"/>
      <c r="B265" s="257" t="s">
        <v>262</v>
      </c>
      <c r="C265" s="10"/>
      <c r="D265" s="175">
        <v>0</v>
      </c>
      <c r="E265" s="40"/>
      <c r="F265" s="68"/>
      <c r="G265" s="39"/>
      <c r="H265" s="39"/>
      <c r="I265" s="39"/>
      <c r="J265" s="41"/>
      <c r="K265" s="39"/>
      <c r="L265" s="39"/>
      <c r="M265" s="39"/>
      <c r="N265" s="43"/>
    </row>
    <row r="266" spans="1:35" ht="15.75" customHeight="1" x14ac:dyDescent="0.2">
      <c r="A266" s="37"/>
      <c r="B266" s="257" t="s">
        <v>253</v>
      </c>
      <c r="C266" s="10"/>
      <c r="D266" s="175">
        <v>0</v>
      </c>
      <c r="E266" s="40"/>
      <c r="F266" s="68"/>
      <c r="G266" s="39"/>
      <c r="H266" s="39"/>
      <c r="I266" s="39"/>
      <c r="J266" s="41"/>
      <c r="K266" s="39"/>
      <c r="L266" s="39"/>
      <c r="M266" s="39"/>
      <c r="N266" s="43"/>
    </row>
    <row r="267" spans="1:35" ht="15.75" customHeight="1" thickBot="1" x14ac:dyDescent="0.25">
      <c r="A267" s="37"/>
      <c r="B267" s="258" t="s">
        <v>254</v>
      </c>
      <c r="C267" s="259"/>
      <c r="D267" s="242">
        <f>D264-D265-D266</f>
        <v>2</v>
      </c>
      <c r="E267" s="40"/>
      <c r="F267" s="68"/>
      <c r="G267" s="39"/>
      <c r="H267" s="39"/>
      <c r="I267" s="39"/>
      <c r="J267" s="41"/>
      <c r="K267" s="39"/>
      <c r="L267" s="39"/>
      <c r="M267" s="39"/>
      <c r="N267" s="43"/>
    </row>
    <row r="268" spans="1:35" ht="15.75" customHeight="1" x14ac:dyDescent="0.2">
      <c r="A268" s="37"/>
      <c r="B268" s="191"/>
      <c r="C268" s="191"/>
      <c r="D268" s="68"/>
      <c r="E268" s="40"/>
      <c r="F268" s="68"/>
      <c r="G268" s="39"/>
      <c r="H268" s="39"/>
      <c r="I268" s="39"/>
      <c r="J268" s="41"/>
      <c r="K268" s="39"/>
      <c r="L268" s="39"/>
      <c r="M268" s="39"/>
      <c r="N268" s="43"/>
    </row>
    <row r="269" spans="1:35" ht="15.75" customHeight="1" x14ac:dyDescent="0.2">
      <c r="A269" s="29"/>
      <c r="B269" s="303" t="s">
        <v>2</v>
      </c>
      <c r="C269" s="304" t="s">
        <v>3</v>
      </c>
      <c r="D269" s="304" t="s">
        <v>4</v>
      </c>
      <c r="E269" s="304" t="s">
        <v>5</v>
      </c>
      <c r="F269" s="304" t="s">
        <v>6</v>
      </c>
      <c r="G269" s="305" t="s">
        <v>256</v>
      </c>
      <c r="H269" s="305" t="s">
        <v>257</v>
      </c>
      <c r="I269" s="304" t="s">
        <v>258</v>
      </c>
      <c r="J269" s="53" t="s">
        <v>49</v>
      </c>
      <c r="K269" s="10"/>
      <c r="L269" s="53" t="s">
        <v>11</v>
      </c>
      <c r="M269" s="10"/>
      <c r="N269" s="306" t="s">
        <v>271</v>
      </c>
    </row>
    <row r="270" spans="1:35" ht="33.75" customHeight="1" x14ac:dyDescent="0.2">
      <c r="A270" s="29">
        <v>1</v>
      </c>
      <c r="B270" s="307" t="s">
        <v>276</v>
      </c>
      <c r="C270" s="13" t="s">
        <v>14</v>
      </c>
      <c r="D270" s="88">
        <v>44627</v>
      </c>
      <c r="E270" s="88">
        <v>46087</v>
      </c>
      <c r="F270" s="13"/>
      <c r="G270" s="308">
        <v>48</v>
      </c>
      <c r="H270" s="309" t="s">
        <v>264</v>
      </c>
      <c r="I270" s="13" t="s">
        <v>265</v>
      </c>
      <c r="J270" s="291" t="s">
        <v>277</v>
      </c>
      <c r="K270" s="10"/>
      <c r="L270" s="99" t="s">
        <v>57</v>
      </c>
      <c r="M270" s="10"/>
      <c r="N270" s="91" t="s">
        <v>17</v>
      </c>
      <c r="O270" s="36" t="s">
        <v>273</v>
      </c>
    </row>
    <row r="271" spans="1:35" ht="35.25" customHeight="1" x14ac:dyDescent="0.2">
      <c r="A271" s="29">
        <v>2</v>
      </c>
      <c r="B271" s="307" t="s">
        <v>87</v>
      </c>
      <c r="C271" s="13" t="s">
        <v>14</v>
      </c>
      <c r="D271" s="88">
        <v>44628</v>
      </c>
      <c r="E271" s="88">
        <v>46088</v>
      </c>
      <c r="F271" s="13"/>
      <c r="G271" s="308">
        <v>48</v>
      </c>
      <c r="H271" s="309" t="s">
        <v>267</v>
      </c>
      <c r="I271" s="13" t="s">
        <v>199</v>
      </c>
      <c r="J271" s="291" t="s">
        <v>278</v>
      </c>
      <c r="K271" s="10"/>
      <c r="L271" s="99" t="s">
        <v>52</v>
      </c>
      <c r="M271" s="10"/>
      <c r="N271" s="91" t="s">
        <v>17</v>
      </c>
    </row>
    <row r="272" spans="1:35" ht="15.75" customHeight="1" x14ac:dyDescent="0.2">
      <c r="A272" s="29">
        <v>3</v>
      </c>
      <c r="B272" s="307" t="s">
        <v>90</v>
      </c>
      <c r="C272" s="13" t="s">
        <v>14</v>
      </c>
      <c r="D272" s="88">
        <v>44627</v>
      </c>
      <c r="E272" s="88">
        <v>46087</v>
      </c>
      <c r="F272" s="13"/>
      <c r="G272" s="308">
        <v>48</v>
      </c>
      <c r="H272" s="309" t="s">
        <v>267</v>
      </c>
      <c r="I272" s="13" t="s">
        <v>199</v>
      </c>
      <c r="J272" s="94" t="s">
        <v>22</v>
      </c>
      <c r="K272" s="310"/>
      <c r="L272" s="90" t="s">
        <v>23</v>
      </c>
      <c r="M272" s="10"/>
      <c r="N272" s="91" t="s">
        <v>17</v>
      </c>
    </row>
    <row r="273" spans="1:35" ht="15.75" customHeight="1" x14ac:dyDescent="0.2">
      <c r="A273" s="29">
        <v>4</v>
      </c>
      <c r="B273" s="307" t="s">
        <v>21</v>
      </c>
      <c r="C273" s="13" t="s">
        <v>14</v>
      </c>
      <c r="D273" s="88">
        <v>44627</v>
      </c>
      <c r="E273" s="88">
        <v>46087</v>
      </c>
      <c r="F273" s="13"/>
      <c r="G273" s="308">
        <v>48</v>
      </c>
      <c r="H273" s="309" t="s">
        <v>267</v>
      </c>
      <c r="I273" s="13" t="s">
        <v>199</v>
      </c>
      <c r="J273" s="94" t="s">
        <v>22</v>
      </c>
      <c r="K273" s="310"/>
      <c r="L273" s="90" t="s">
        <v>23</v>
      </c>
      <c r="M273" s="10"/>
      <c r="N273" s="91" t="s">
        <v>17</v>
      </c>
    </row>
    <row r="274" spans="1:35" ht="15.75" customHeight="1" x14ac:dyDescent="0.2">
      <c r="A274" s="29">
        <v>5</v>
      </c>
      <c r="B274" s="307" t="s">
        <v>279</v>
      </c>
      <c r="C274" s="13" t="s">
        <v>14</v>
      </c>
      <c r="D274" s="88">
        <v>44628</v>
      </c>
      <c r="E274" s="88">
        <v>46088</v>
      </c>
      <c r="F274" s="13"/>
      <c r="G274" s="308">
        <v>48</v>
      </c>
      <c r="H274" s="309" t="s">
        <v>267</v>
      </c>
      <c r="I274" s="13" t="s">
        <v>199</v>
      </c>
      <c r="J274" s="94" t="s">
        <v>82</v>
      </c>
      <c r="K274" s="310"/>
      <c r="L274" s="99" t="s">
        <v>52</v>
      </c>
      <c r="M274" s="10"/>
      <c r="N274" s="91" t="s">
        <v>17</v>
      </c>
    </row>
    <row r="275" spans="1:35" ht="16.5" customHeight="1" thickBot="1" x14ac:dyDescent="0.25">
      <c r="A275" s="37"/>
      <c r="B275" s="38"/>
      <c r="C275" s="39"/>
      <c r="D275" s="40"/>
      <c r="E275" s="40"/>
      <c r="F275" s="36"/>
      <c r="G275" s="311"/>
      <c r="H275" s="219"/>
      <c r="I275" s="39"/>
      <c r="J275" s="41"/>
      <c r="K275" s="39"/>
      <c r="L275" s="39"/>
      <c r="M275" s="39"/>
      <c r="N275" s="43"/>
    </row>
    <row r="276" spans="1:35" ht="16.5" customHeight="1" x14ac:dyDescent="0.2">
      <c r="A276" s="37"/>
      <c r="B276" s="297" t="s">
        <v>260</v>
      </c>
      <c r="C276" s="70"/>
      <c r="D276" s="269">
        <f>AVERAGE(G270:G274)</f>
        <v>48</v>
      </c>
      <c r="E276" s="40"/>
      <c r="F276" s="298"/>
      <c r="G276" s="311"/>
      <c r="H276" s="219"/>
      <c r="I276" s="39"/>
      <c r="J276" s="41"/>
      <c r="K276" s="39"/>
      <c r="L276" s="39"/>
      <c r="M276" s="39"/>
      <c r="N276" s="43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ht="15.75" customHeight="1" x14ac:dyDescent="0.2">
      <c r="A277" s="37"/>
      <c r="B277" s="257" t="s">
        <v>261</v>
      </c>
      <c r="C277" s="10"/>
      <c r="D277" s="175">
        <v>5</v>
      </c>
      <c r="E277" s="40"/>
      <c r="F277" s="39"/>
      <c r="G277" s="219"/>
      <c r="H277" s="219"/>
      <c r="I277" s="39"/>
      <c r="J277" s="41"/>
      <c r="K277" s="39"/>
      <c r="L277" s="39"/>
      <c r="M277" s="39"/>
      <c r="N277" s="43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ht="15.75" customHeight="1" x14ac:dyDescent="0.2">
      <c r="A278" s="37"/>
      <c r="B278" s="257" t="s">
        <v>262</v>
      </c>
      <c r="C278" s="10"/>
      <c r="D278" s="175">
        <v>0</v>
      </c>
      <c r="E278" s="40"/>
      <c r="F278" s="39"/>
      <c r="G278" s="219"/>
      <c r="H278" s="219"/>
      <c r="I278" s="39"/>
      <c r="J278" s="41"/>
      <c r="K278" s="39"/>
      <c r="L278" s="39"/>
      <c r="M278" s="39"/>
      <c r="N278" s="43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ht="15.75" customHeight="1" x14ac:dyDescent="0.2">
      <c r="A279" s="37"/>
      <c r="B279" s="257" t="s">
        <v>253</v>
      </c>
      <c r="C279" s="10"/>
      <c r="D279" s="175">
        <v>0</v>
      </c>
      <c r="E279" s="40"/>
      <c r="F279" s="39"/>
      <c r="G279" s="219"/>
      <c r="H279" s="219"/>
      <c r="I279" s="39"/>
      <c r="J279" s="41"/>
      <c r="K279" s="39"/>
      <c r="L279" s="39"/>
      <c r="M279" s="39"/>
      <c r="N279" s="43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ht="15.75" customHeight="1" thickBot="1" x14ac:dyDescent="0.25">
      <c r="A280" s="37"/>
      <c r="B280" s="258" t="s">
        <v>254</v>
      </c>
      <c r="C280" s="259"/>
      <c r="D280" s="242">
        <f>D277-D278-D279</f>
        <v>5</v>
      </c>
      <c r="E280" s="40"/>
      <c r="F280" s="39"/>
      <c r="G280" s="219"/>
      <c r="H280" s="219"/>
      <c r="I280" s="39"/>
      <c r="J280" s="41"/>
      <c r="K280" s="39"/>
      <c r="L280" s="39"/>
      <c r="M280" s="39"/>
      <c r="N280" s="43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ht="15.75" customHeight="1" x14ac:dyDescent="0.2">
      <c r="A281" s="152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ht="15.75" customHeight="1" x14ac:dyDescent="0.2">
      <c r="A282" s="111"/>
      <c r="B282" s="312" t="s">
        <v>2</v>
      </c>
      <c r="C282" s="313" t="s">
        <v>3</v>
      </c>
      <c r="D282" s="313" t="s">
        <v>4</v>
      </c>
      <c r="E282" s="313" t="s">
        <v>5</v>
      </c>
      <c r="F282" s="313" t="s">
        <v>6</v>
      </c>
      <c r="G282" s="314" t="s">
        <v>256</v>
      </c>
      <c r="H282" s="314" t="s">
        <v>257</v>
      </c>
      <c r="I282" s="313" t="s">
        <v>258</v>
      </c>
      <c r="J282" s="315" t="s">
        <v>49</v>
      </c>
      <c r="K282" s="10"/>
      <c r="L282" s="315" t="s">
        <v>11</v>
      </c>
      <c r="M282" s="10"/>
      <c r="N282" s="316" t="s">
        <v>271</v>
      </c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ht="33" customHeight="1" x14ac:dyDescent="0.2">
      <c r="A283" s="111">
        <v>1</v>
      </c>
      <c r="B283" s="307" t="s">
        <v>280</v>
      </c>
      <c r="C283" s="13" t="s">
        <v>14</v>
      </c>
      <c r="D283" s="88">
        <v>44319</v>
      </c>
      <c r="E283" s="88">
        <v>45779</v>
      </c>
      <c r="F283" s="13"/>
      <c r="G283" s="308">
        <v>48</v>
      </c>
      <c r="H283" s="309" t="s">
        <v>264</v>
      </c>
      <c r="I283" s="13" t="s">
        <v>265</v>
      </c>
      <c r="J283" s="276" t="s">
        <v>281</v>
      </c>
      <c r="K283" s="10"/>
      <c r="L283" s="99" t="s">
        <v>52</v>
      </c>
      <c r="M283" s="10"/>
      <c r="N283" s="91" t="s">
        <v>17</v>
      </c>
      <c r="O283" s="36" t="s">
        <v>273</v>
      </c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ht="15" customHeight="1" x14ac:dyDescent="0.2">
      <c r="A284" s="111">
        <v>2</v>
      </c>
      <c r="B284" s="307" t="s">
        <v>92</v>
      </c>
      <c r="C284" s="13" t="s">
        <v>14</v>
      </c>
      <c r="D284" s="88">
        <v>44319</v>
      </c>
      <c r="E284" s="88">
        <v>45779</v>
      </c>
      <c r="F284" s="13"/>
      <c r="G284" s="308">
        <v>48</v>
      </c>
      <c r="H284" s="309" t="s">
        <v>267</v>
      </c>
      <c r="I284" s="13" t="s">
        <v>282</v>
      </c>
      <c r="J284" s="89" t="s">
        <v>93</v>
      </c>
      <c r="K284" s="10"/>
      <c r="L284" s="99" t="s">
        <v>23</v>
      </c>
      <c r="M284" s="10"/>
      <c r="N284" s="91" t="s">
        <v>17</v>
      </c>
      <c r="O284" s="36" t="s">
        <v>273</v>
      </c>
    </row>
    <row r="285" spans="1:35" ht="15" customHeight="1" x14ac:dyDescent="0.2">
      <c r="A285" s="111">
        <v>3</v>
      </c>
      <c r="B285" s="307" t="s">
        <v>95</v>
      </c>
      <c r="C285" s="13" t="s">
        <v>14</v>
      </c>
      <c r="D285" s="88">
        <v>44320</v>
      </c>
      <c r="E285" s="88">
        <v>45780</v>
      </c>
      <c r="F285" s="13"/>
      <c r="G285" s="308">
        <v>48</v>
      </c>
      <c r="H285" s="309" t="s">
        <v>267</v>
      </c>
      <c r="I285" s="13" t="s">
        <v>199</v>
      </c>
      <c r="J285" s="89" t="s">
        <v>96</v>
      </c>
      <c r="K285" s="10"/>
      <c r="L285" s="99" t="s">
        <v>57</v>
      </c>
      <c r="M285" s="10"/>
      <c r="N285" s="91" t="s">
        <v>17</v>
      </c>
      <c r="O285" s="36" t="s">
        <v>273</v>
      </c>
    </row>
    <row r="286" spans="1:35" ht="30" customHeight="1" x14ac:dyDescent="0.2">
      <c r="A286" s="111">
        <v>4</v>
      </c>
      <c r="B286" s="307" t="s">
        <v>97</v>
      </c>
      <c r="C286" s="13" t="s">
        <v>14</v>
      </c>
      <c r="D286" s="88">
        <v>44319</v>
      </c>
      <c r="E286" s="88">
        <v>45779</v>
      </c>
      <c r="F286" s="13"/>
      <c r="G286" s="308">
        <v>48</v>
      </c>
      <c r="H286" s="309" t="s">
        <v>267</v>
      </c>
      <c r="I286" s="13" t="s">
        <v>199</v>
      </c>
      <c r="J286" s="276" t="s">
        <v>98</v>
      </c>
      <c r="K286" s="10"/>
      <c r="L286" s="99" t="s">
        <v>70</v>
      </c>
      <c r="M286" s="10"/>
      <c r="N286" s="91" t="s">
        <v>17</v>
      </c>
    </row>
    <row r="287" spans="1:35" ht="15" customHeight="1" x14ac:dyDescent="0.2">
      <c r="A287" s="111">
        <v>5</v>
      </c>
      <c r="B287" s="307" t="s">
        <v>100</v>
      </c>
      <c r="C287" s="13" t="s">
        <v>14</v>
      </c>
      <c r="D287" s="88">
        <v>44319</v>
      </c>
      <c r="E287" s="88">
        <v>45779</v>
      </c>
      <c r="F287" s="13"/>
      <c r="G287" s="308">
        <v>48</v>
      </c>
      <c r="H287" s="309" t="s">
        <v>267</v>
      </c>
      <c r="I287" s="13" t="s">
        <v>199</v>
      </c>
      <c r="J287" s="89" t="s">
        <v>101</v>
      </c>
      <c r="K287" s="10"/>
      <c r="L287" s="99" t="s">
        <v>70</v>
      </c>
      <c r="M287" s="10"/>
      <c r="N287" s="91" t="s">
        <v>17</v>
      </c>
    </row>
    <row r="288" spans="1:35" ht="15" customHeight="1" x14ac:dyDescent="0.2">
      <c r="A288" s="111">
        <v>6</v>
      </c>
      <c r="B288" s="307" t="s">
        <v>283</v>
      </c>
      <c r="C288" s="13" t="s">
        <v>14</v>
      </c>
      <c r="D288" s="88">
        <v>44320</v>
      </c>
      <c r="E288" s="88">
        <v>45780</v>
      </c>
      <c r="F288" s="13"/>
      <c r="G288" s="308">
        <v>48</v>
      </c>
      <c r="H288" s="309" t="s">
        <v>264</v>
      </c>
      <c r="I288" s="13" t="s">
        <v>265</v>
      </c>
      <c r="J288" s="89" t="s">
        <v>72</v>
      </c>
      <c r="K288" s="10"/>
      <c r="L288" s="99" t="s">
        <v>57</v>
      </c>
      <c r="M288" s="10"/>
      <c r="N288" s="91" t="s">
        <v>17</v>
      </c>
    </row>
    <row r="289" spans="1:35" ht="15" customHeight="1" x14ac:dyDescent="0.2">
      <c r="A289" s="111">
        <v>7</v>
      </c>
      <c r="B289" s="307" t="s">
        <v>102</v>
      </c>
      <c r="C289" s="13" t="s">
        <v>14</v>
      </c>
      <c r="D289" s="88">
        <v>44320</v>
      </c>
      <c r="E289" s="88">
        <v>45780</v>
      </c>
      <c r="F289" s="13"/>
      <c r="G289" s="308">
        <v>48</v>
      </c>
      <c r="H289" s="309" t="s">
        <v>264</v>
      </c>
      <c r="I289" s="13" t="s">
        <v>199</v>
      </c>
      <c r="J289" s="227" t="s">
        <v>22</v>
      </c>
      <c r="K289" s="227"/>
      <c r="L289" s="99" t="s">
        <v>57</v>
      </c>
      <c r="M289" s="10"/>
      <c r="N289" s="91" t="s">
        <v>17</v>
      </c>
    </row>
    <row r="290" spans="1:35" ht="15" customHeight="1" x14ac:dyDescent="0.2">
      <c r="A290" s="111">
        <v>8</v>
      </c>
      <c r="B290" s="317" t="s">
        <v>284</v>
      </c>
      <c r="C290" s="132" t="s">
        <v>14</v>
      </c>
      <c r="D290" s="133">
        <v>44320</v>
      </c>
      <c r="E290" s="133">
        <v>45780</v>
      </c>
      <c r="F290" s="132"/>
      <c r="G290" s="318" t="s">
        <v>207</v>
      </c>
      <c r="H290" s="318" t="s">
        <v>264</v>
      </c>
      <c r="I290" s="132" t="s">
        <v>265</v>
      </c>
      <c r="J290" s="319" t="s">
        <v>285</v>
      </c>
      <c r="K290" s="10"/>
      <c r="L290" s="135" t="s">
        <v>70</v>
      </c>
      <c r="M290" s="10"/>
      <c r="N290" s="136" t="s">
        <v>286</v>
      </c>
      <c r="O290" s="36"/>
    </row>
    <row r="291" spans="1:35" ht="15" customHeight="1" x14ac:dyDescent="0.2">
      <c r="A291" s="111">
        <v>9</v>
      </c>
      <c r="B291" s="307" t="s">
        <v>287</v>
      </c>
      <c r="C291" s="13" t="s">
        <v>14</v>
      </c>
      <c r="D291" s="88">
        <v>44354</v>
      </c>
      <c r="E291" s="88">
        <v>45814</v>
      </c>
      <c r="F291" s="13"/>
      <c r="G291" s="308">
        <v>48</v>
      </c>
      <c r="H291" s="309" t="s">
        <v>264</v>
      </c>
      <c r="I291" s="13" t="s">
        <v>265</v>
      </c>
      <c r="J291" s="89" t="s">
        <v>22</v>
      </c>
      <c r="K291" s="10"/>
      <c r="L291" s="99" t="s">
        <v>57</v>
      </c>
      <c r="M291" s="10"/>
      <c r="N291" s="91" t="s">
        <v>17</v>
      </c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ht="15" customHeight="1" x14ac:dyDescent="0.2">
      <c r="A292" s="111">
        <v>10</v>
      </c>
      <c r="B292" s="307" t="s">
        <v>103</v>
      </c>
      <c r="C292" s="13" t="s">
        <v>14</v>
      </c>
      <c r="D292" s="88">
        <v>44319</v>
      </c>
      <c r="E292" s="88">
        <v>45779</v>
      </c>
      <c r="F292" s="13"/>
      <c r="G292" s="308">
        <v>48</v>
      </c>
      <c r="H292" s="309" t="s">
        <v>264</v>
      </c>
      <c r="I292" s="13" t="s">
        <v>282</v>
      </c>
      <c r="J292" s="89" t="s">
        <v>101</v>
      </c>
      <c r="K292" s="10"/>
      <c r="L292" s="99" t="s">
        <v>70</v>
      </c>
      <c r="M292" s="10"/>
      <c r="N292" s="91" t="s">
        <v>17</v>
      </c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ht="15.75" customHeight="1" thickBot="1" x14ac:dyDescent="0.25">
      <c r="A293" s="37"/>
      <c r="B293" s="38"/>
      <c r="C293" s="39"/>
      <c r="D293" s="40"/>
      <c r="E293" s="40"/>
      <c r="F293" s="36"/>
      <c r="G293" s="311"/>
      <c r="H293" s="219"/>
      <c r="I293" s="39"/>
      <c r="J293" s="41"/>
      <c r="K293" s="41"/>
      <c r="L293" s="41"/>
      <c r="M293" s="41"/>
      <c r="N293" s="43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ht="15.75" customHeight="1" x14ac:dyDescent="0.2">
      <c r="A294" s="37"/>
      <c r="B294" s="297" t="s">
        <v>260</v>
      </c>
      <c r="C294" s="70"/>
      <c r="D294" s="269">
        <f>AVERAGE(G283:G289,G291:G292)</f>
        <v>48</v>
      </c>
      <c r="E294" s="40"/>
      <c r="F294" s="298"/>
      <c r="G294" s="311"/>
      <c r="H294" s="219"/>
      <c r="I294" s="39"/>
      <c r="J294" s="41"/>
      <c r="K294" s="41"/>
      <c r="L294" s="41"/>
      <c r="M294" s="41"/>
      <c r="N294" s="43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ht="15.75" customHeight="1" x14ac:dyDescent="0.2">
      <c r="A295" s="37"/>
      <c r="B295" s="257" t="s">
        <v>261</v>
      </c>
      <c r="C295" s="10"/>
      <c r="D295" s="175">
        <v>10</v>
      </c>
      <c r="E295" s="40"/>
      <c r="F295" s="36"/>
      <c r="G295" s="36"/>
      <c r="H295" s="219"/>
      <c r="I295" s="39"/>
      <c r="J295" s="41"/>
      <c r="K295" s="41"/>
      <c r="L295" s="41"/>
      <c r="M295" s="41"/>
      <c r="N295" s="43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ht="15.75" customHeight="1" x14ac:dyDescent="0.2">
      <c r="A296" s="37"/>
      <c r="B296" s="257" t="s">
        <v>262</v>
      </c>
      <c r="C296" s="10"/>
      <c r="D296" s="175">
        <v>0</v>
      </c>
      <c r="E296" s="40"/>
      <c r="F296" s="320"/>
      <c r="G296" s="219"/>
      <c r="H296" s="219"/>
      <c r="I296" s="39"/>
      <c r="J296" s="41"/>
      <c r="K296" s="41"/>
      <c r="L296" s="41"/>
      <c r="M296" s="41"/>
      <c r="N296" s="43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ht="15.75" customHeight="1" x14ac:dyDescent="0.2">
      <c r="A297" s="37"/>
      <c r="B297" s="257" t="s">
        <v>253</v>
      </c>
      <c r="C297" s="10"/>
      <c r="D297" s="175">
        <v>1</v>
      </c>
      <c r="E297" s="40"/>
      <c r="F297" s="320"/>
      <c r="G297" s="219"/>
      <c r="H297" s="219"/>
      <c r="I297" s="39"/>
      <c r="J297" s="41"/>
      <c r="K297" s="41"/>
      <c r="L297" s="41"/>
      <c r="M297" s="41"/>
      <c r="N297" s="43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ht="15.75" customHeight="1" thickBot="1" x14ac:dyDescent="0.25">
      <c r="A298" s="37"/>
      <c r="B298" s="258" t="s">
        <v>254</v>
      </c>
      <c r="C298" s="259"/>
      <c r="D298" s="242">
        <f>D295-D296-D297</f>
        <v>9</v>
      </c>
      <c r="E298" s="40"/>
      <c r="F298" s="320"/>
      <c r="G298" s="219"/>
      <c r="H298" s="219"/>
      <c r="I298" s="39"/>
      <c r="J298" s="41"/>
      <c r="K298" s="41"/>
      <c r="L298" s="41"/>
      <c r="M298" s="41"/>
      <c r="N298" s="43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ht="15" customHeight="1" x14ac:dyDescent="0.2">
      <c r="A299" s="55"/>
      <c r="B299" s="38"/>
      <c r="C299" s="39"/>
      <c r="D299" s="40"/>
      <c r="E299" s="40"/>
      <c r="F299" s="39"/>
      <c r="G299" s="219"/>
      <c r="H299" s="219"/>
      <c r="I299" s="39"/>
      <c r="J299" s="36"/>
      <c r="K299" s="68"/>
      <c r="L299" s="41"/>
      <c r="M299" s="41"/>
      <c r="N299" s="43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ht="15.75" customHeight="1" x14ac:dyDescent="0.2">
      <c r="A300" s="321"/>
      <c r="B300" s="322" t="s">
        <v>2</v>
      </c>
      <c r="C300" s="323" t="s">
        <v>3</v>
      </c>
      <c r="D300" s="323" t="s">
        <v>4</v>
      </c>
      <c r="E300" s="323" t="s">
        <v>5</v>
      </c>
      <c r="F300" s="323" t="s">
        <v>6</v>
      </c>
      <c r="G300" s="324" t="s">
        <v>256</v>
      </c>
      <c r="H300" s="324" t="s">
        <v>257</v>
      </c>
      <c r="I300" s="323" t="s">
        <v>258</v>
      </c>
      <c r="J300" s="325" t="s">
        <v>49</v>
      </c>
      <c r="K300" s="10"/>
      <c r="L300" s="325" t="s">
        <v>11</v>
      </c>
      <c r="M300" s="10"/>
      <c r="N300" s="326" t="s">
        <v>271</v>
      </c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ht="39" customHeight="1" x14ac:dyDescent="0.2">
      <c r="A301" s="121">
        <v>1</v>
      </c>
      <c r="B301" s="327" t="s">
        <v>107</v>
      </c>
      <c r="C301" s="328" t="s">
        <v>14</v>
      </c>
      <c r="D301" s="329">
        <v>43892</v>
      </c>
      <c r="E301" s="329">
        <v>45352</v>
      </c>
      <c r="F301" s="329">
        <v>45534</v>
      </c>
      <c r="G301" s="330">
        <v>54</v>
      </c>
      <c r="H301" s="331" t="s">
        <v>267</v>
      </c>
      <c r="I301" s="332" t="s">
        <v>288</v>
      </c>
      <c r="J301" s="333" t="s">
        <v>289</v>
      </c>
      <c r="K301" s="10"/>
      <c r="L301" s="334" t="s">
        <v>23</v>
      </c>
      <c r="M301" s="10"/>
      <c r="N301" s="335" t="s">
        <v>290</v>
      </c>
      <c r="O301" s="36" t="s">
        <v>273</v>
      </c>
    </row>
    <row r="302" spans="1:35" ht="15.75" customHeight="1" x14ac:dyDescent="0.2">
      <c r="A302" s="121">
        <v>2</v>
      </c>
      <c r="B302" s="336" t="s">
        <v>291</v>
      </c>
      <c r="C302" s="337" t="s">
        <v>14</v>
      </c>
      <c r="D302" s="338">
        <v>43893</v>
      </c>
      <c r="E302" s="338">
        <v>45353</v>
      </c>
      <c r="F302" s="337"/>
      <c r="G302" s="339">
        <v>48</v>
      </c>
      <c r="H302" s="340" t="s">
        <v>264</v>
      </c>
      <c r="I302" s="337" t="s">
        <v>265</v>
      </c>
      <c r="J302" s="341" t="s">
        <v>72</v>
      </c>
      <c r="K302" s="10"/>
      <c r="L302" s="342" t="s">
        <v>57</v>
      </c>
      <c r="M302" s="10"/>
      <c r="N302" s="343" t="s">
        <v>292</v>
      </c>
    </row>
    <row r="303" spans="1:35" ht="15.75" customHeight="1" x14ac:dyDescent="0.2">
      <c r="A303" s="121">
        <v>3</v>
      </c>
      <c r="B303" s="317" t="s">
        <v>105</v>
      </c>
      <c r="C303" s="132" t="s">
        <v>14</v>
      </c>
      <c r="D303" s="133">
        <v>43893</v>
      </c>
      <c r="E303" s="133">
        <v>45353</v>
      </c>
      <c r="F303" s="132"/>
      <c r="G303" s="344" t="s">
        <v>207</v>
      </c>
      <c r="H303" s="318" t="s">
        <v>267</v>
      </c>
      <c r="I303" s="132" t="s">
        <v>199</v>
      </c>
      <c r="J303" s="319" t="s">
        <v>63</v>
      </c>
      <c r="K303" s="10"/>
      <c r="L303" s="135" t="s">
        <v>52</v>
      </c>
      <c r="M303" s="10"/>
      <c r="N303" s="136" t="s">
        <v>106</v>
      </c>
    </row>
    <row r="304" spans="1:35" ht="32.25" customHeight="1" x14ac:dyDescent="0.2">
      <c r="A304" s="121">
        <v>4</v>
      </c>
      <c r="B304" s="327" t="s">
        <v>293</v>
      </c>
      <c r="C304" s="328" t="s">
        <v>14</v>
      </c>
      <c r="D304" s="329">
        <v>43892</v>
      </c>
      <c r="E304" s="329">
        <v>45352</v>
      </c>
      <c r="F304" s="328">
        <v>45474</v>
      </c>
      <c r="G304" s="330">
        <v>51</v>
      </c>
      <c r="H304" s="331" t="s">
        <v>264</v>
      </c>
      <c r="I304" s="328" t="s">
        <v>265</v>
      </c>
      <c r="J304" s="345" t="s">
        <v>59</v>
      </c>
      <c r="K304" s="10"/>
      <c r="L304" s="346" t="s">
        <v>57</v>
      </c>
      <c r="M304" s="10"/>
      <c r="N304" s="328" t="s">
        <v>294</v>
      </c>
    </row>
    <row r="305" spans="1:35" ht="30.75" customHeight="1" x14ac:dyDescent="0.2">
      <c r="A305" s="121">
        <v>5</v>
      </c>
      <c r="B305" s="327" t="s">
        <v>295</v>
      </c>
      <c r="C305" s="328" t="s">
        <v>14</v>
      </c>
      <c r="D305" s="329">
        <v>43892</v>
      </c>
      <c r="E305" s="329">
        <v>45352</v>
      </c>
      <c r="F305" s="328">
        <v>45444</v>
      </c>
      <c r="G305" s="330">
        <v>51</v>
      </c>
      <c r="H305" s="331" t="s">
        <v>264</v>
      </c>
      <c r="I305" s="328" t="s">
        <v>265</v>
      </c>
      <c r="J305" s="345" t="s">
        <v>296</v>
      </c>
      <c r="K305" s="10"/>
      <c r="L305" s="346" t="s">
        <v>57</v>
      </c>
      <c r="M305" s="10"/>
      <c r="N305" s="328" t="s">
        <v>294</v>
      </c>
    </row>
    <row r="306" spans="1:35" ht="30" customHeight="1" x14ac:dyDescent="0.2">
      <c r="A306" s="121">
        <v>6</v>
      </c>
      <c r="B306" s="336" t="s">
        <v>297</v>
      </c>
      <c r="C306" s="337" t="s">
        <v>14</v>
      </c>
      <c r="D306" s="338">
        <v>43893</v>
      </c>
      <c r="E306" s="338">
        <v>45353</v>
      </c>
      <c r="F306" s="338"/>
      <c r="G306" s="339">
        <v>48</v>
      </c>
      <c r="H306" s="340" t="s">
        <v>264</v>
      </c>
      <c r="I306" s="337" t="s">
        <v>265</v>
      </c>
      <c r="J306" s="347" t="s">
        <v>298</v>
      </c>
      <c r="K306" s="10"/>
      <c r="L306" s="342" t="s">
        <v>52</v>
      </c>
      <c r="M306" s="10"/>
      <c r="N306" s="343" t="s">
        <v>299</v>
      </c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ht="15.75" customHeight="1" thickBo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ht="15.75" customHeight="1" x14ac:dyDescent="0.2">
      <c r="A308" s="37"/>
      <c r="B308" s="297" t="s">
        <v>260</v>
      </c>
      <c r="C308" s="70"/>
      <c r="D308" s="348">
        <f>AVERAGE(G301,G302,G304:G306)</f>
        <v>50.4</v>
      </c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ht="15.75" customHeight="1" x14ac:dyDescent="0.2">
      <c r="A309" s="37"/>
      <c r="B309" s="257" t="s">
        <v>261</v>
      </c>
      <c r="C309" s="10"/>
      <c r="D309" s="175">
        <v>6</v>
      </c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ht="15.75" customHeight="1" x14ac:dyDescent="0.2">
      <c r="A310" s="37"/>
      <c r="B310" s="257" t="s">
        <v>262</v>
      </c>
      <c r="C310" s="10"/>
      <c r="D310" s="175">
        <v>5</v>
      </c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ht="15.75" customHeight="1" x14ac:dyDescent="0.2">
      <c r="A311" s="37"/>
      <c r="B311" s="257" t="s">
        <v>253</v>
      </c>
      <c r="C311" s="10"/>
      <c r="D311" s="175">
        <v>1</v>
      </c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ht="15.75" customHeight="1" thickBot="1" x14ac:dyDescent="0.25">
      <c r="A312" s="37"/>
      <c r="B312" s="258" t="s">
        <v>254</v>
      </c>
      <c r="C312" s="259"/>
      <c r="D312" s="242">
        <f>D309-D310-D311</f>
        <v>0</v>
      </c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ht="15.75" customHeight="1" x14ac:dyDescent="0.2">
      <c r="A313" s="55"/>
      <c r="B313" s="349"/>
      <c r="C313" s="84"/>
      <c r="D313" s="350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51"/>
      <c r="R313" s="351"/>
      <c r="S313" s="351"/>
      <c r="T313" s="351"/>
      <c r="U313" s="351"/>
      <c r="V313" s="351"/>
      <c r="W313" s="351"/>
      <c r="X313" s="351"/>
      <c r="Y313" s="351"/>
      <c r="Z313" s="351"/>
      <c r="AA313" s="351"/>
      <c r="AB313" s="36"/>
      <c r="AC313" s="36"/>
      <c r="AD313" s="36"/>
      <c r="AE313" s="36"/>
      <c r="AF313" s="36"/>
      <c r="AG313" s="36"/>
      <c r="AH313" s="36"/>
      <c r="AI313" s="36"/>
    </row>
    <row r="314" spans="1:35" ht="15.75" customHeight="1" x14ac:dyDescent="0.2">
      <c r="A314" s="130"/>
      <c r="B314" s="352" t="s">
        <v>2</v>
      </c>
      <c r="C314" s="353" t="s">
        <v>3</v>
      </c>
      <c r="D314" s="353" t="s">
        <v>4</v>
      </c>
      <c r="E314" s="353" t="s">
        <v>5</v>
      </c>
      <c r="F314" s="353" t="s">
        <v>6</v>
      </c>
      <c r="G314" s="354" t="s">
        <v>256</v>
      </c>
      <c r="H314" s="354" t="s">
        <v>257</v>
      </c>
      <c r="I314" s="353" t="s">
        <v>258</v>
      </c>
      <c r="J314" s="239" t="s">
        <v>49</v>
      </c>
      <c r="K314" s="10"/>
      <c r="L314" s="239" t="s">
        <v>11</v>
      </c>
      <c r="M314" s="10"/>
      <c r="N314" s="355" t="s">
        <v>271</v>
      </c>
      <c r="O314" s="36"/>
      <c r="P314" s="36"/>
      <c r="Q314" s="351"/>
      <c r="R314" s="351"/>
      <c r="S314" s="351"/>
      <c r="T314" s="351"/>
      <c r="U314" s="351"/>
      <c r="V314" s="351"/>
      <c r="W314" s="351"/>
      <c r="X314" s="351"/>
      <c r="Y314" s="351"/>
      <c r="Z314" s="351"/>
      <c r="AA314" s="351"/>
      <c r="AB314" s="36"/>
      <c r="AC314" s="36"/>
      <c r="AD314" s="36"/>
      <c r="AE314" s="36"/>
      <c r="AF314" s="36"/>
      <c r="AG314" s="36"/>
      <c r="AH314" s="36"/>
      <c r="AI314" s="36"/>
    </row>
    <row r="315" spans="1:35" ht="36.75" customHeight="1" x14ac:dyDescent="0.2">
      <c r="A315" s="130">
        <v>1</v>
      </c>
      <c r="B315" s="327" t="s">
        <v>110</v>
      </c>
      <c r="C315" s="328" t="s">
        <v>14</v>
      </c>
      <c r="D315" s="329">
        <v>43537</v>
      </c>
      <c r="E315" s="329">
        <v>44997</v>
      </c>
      <c r="F315" s="328"/>
      <c r="G315" s="330">
        <v>49</v>
      </c>
      <c r="H315" s="331" t="s">
        <v>267</v>
      </c>
      <c r="I315" s="328" t="s">
        <v>199</v>
      </c>
      <c r="J315" s="345" t="s">
        <v>300</v>
      </c>
      <c r="K315" s="10"/>
      <c r="L315" s="346" t="s">
        <v>23</v>
      </c>
      <c r="M315" s="10"/>
      <c r="N315" s="356" t="s">
        <v>301</v>
      </c>
      <c r="O315" s="36"/>
      <c r="P315" s="36"/>
    </row>
    <row r="316" spans="1:35" ht="30" customHeight="1" x14ac:dyDescent="0.2">
      <c r="A316" s="130">
        <v>2</v>
      </c>
      <c r="B316" s="327" t="s">
        <v>226</v>
      </c>
      <c r="C316" s="328" t="s">
        <v>14</v>
      </c>
      <c r="D316" s="329">
        <v>43536</v>
      </c>
      <c r="E316" s="329">
        <v>44996</v>
      </c>
      <c r="F316" s="328" t="s">
        <v>302</v>
      </c>
      <c r="G316" s="330">
        <v>52</v>
      </c>
      <c r="H316" s="331" t="s">
        <v>267</v>
      </c>
      <c r="I316" s="328" t="s">
        <v>303</v>
      </c>
      <c r="J316" s="345" t="s">
        <v>227</v>
      </c>
      <c r="K316" s="10"/>
      <c r="L316" s="346" t="s">
        <v>52</v>
      </c>
      <c r="M316" s="10"/>
      <c r="N316" s="356" t="s">
        <v>228</v>
      </c>
      <c r="O316" s="36"/>
      <c r="P316" s="36"/>
    </row>
    <row r="317" spans="1:35" ht="15.75" customHeight="1" x14ac:dyDescent="0.2">
      <c r="A317" s="130">
        <v>3</v>
      </c>
      <c r="B317" s="327" t="s">
        <v>304</v>
      </c>
      <c r="C317" s="328" t="s">
        <v>14</v>
      </c>
      <c r="D317" s="329">
        <v>43536</v>
      </c>
      <c r="E317" s="329">
        <v>44996</v>
      </c>
      <c r="F317" s="328"/>
      <c r="G317" s="330">
        <v>49</v>
      </c>
      <c r="H317" s="331" t="s">
        <v>267</v>
      </c>
      <c r="I317" s="328" t="s">
        <v>199</v>
      </c>
      <c r="J317" s="357" t="s">
        <v>305</v>
      </c>
      <c r="K317" s="10"/>
      <c r="L317" s="346" t="s">
        <v>57</v>
      </c>
      <c r="M317" s="10"/>
      <c r="N317" s="356" t="s">
        <v>115</v>
      </c>
      <c r="O317" s="36"/>
      <c r="P317" s="36"/>
    </row>
    <row r="318" spans="1:35" ht="15.75" customHeight="1" x14ac:dyDescent="0.2">
      <c r="A318" s="130">
        <v>4</v>
      </c>
      <c r="B318" s="317" t="s">
        <v>306</v>
      </c>
      <c r="C318" s="132" t="s">
        <v>14</v>
      </c>
      <c r="D318" s="133">
        <v>43536</v>
      </c>
      <c r="E318" s="133">
        <v>44996</v>
      </c>
      <c r="F318" s="132"/>
      <c r="G318" s="344" t="s">
        <v>207</v>
      </c>
      <c r="H318" s="318" t="s">
        <v>267</v>
      </c>
      <c r="I318" s="132" t="s">
        <v>199</v>
      </c>
      <c r="J318" s="358" t="s">
        <v>307</v>
      </c>
      <c r="K318" s="10"/>
      <c r="L318" s="359" t="s">
        <v>57</v>
      </c>
      <c r="M318" s="10"/>
      <c r="N318" s="360" t="s">
        <v>308</v>
      </c>
      <c r="O318" s="36"/>
      <c r="P318" s="36"/>
    </row>
    <row r="319" spans="1:35" ht="15" customHeight="1" x14ac:dyDescent="0.2">
      <c r="A319" s="130">
        <v>5</v>
      </c>
      <c r="B319" s="327" t="s">
        <v>309</v>
      </c>
      <c r="C319" s="328" t="s">
        <v>14</v>
      </c>
      <c r="D319" s="329">
        <v>43536</v>
      </c>
      <c r="E319" s="329">
        <v>44996</v>
      </c>
      <c r="F319" s="328" t="s">
        <v>310</v>
      </c>
      <c r="G319" s="330">
        <v>54</v>
      </c>
      <c r="H319" s="331" t="s">
        <v>267</v>
      </c>
      <c r="I319" s="328" t="s">
        <v>199</v>
      </c>
      <c r="J319" s="357" t="s">
        <v>121</v>
      </c>
      <c r="K319" s="10"/>
      <c r="L319" s="346" t="s">
        <v>23</v>
      </c>
      <c r="M319" s="10"/>
      <c r="N319" s="361" t="s">
        <v>122</v>
      </c>
      <c r="O319" s="36"/>
      <c r="P319" s="36"/>
    </row>
    <row r="320" spans="1:35" ht="15" customHeight="1" x14ac:dyDescent="0.2">
      <c r="A320" s="130">
        <v>6</v>
      </c>
      <c r="B320" s="327" t="s">
        <v>123</v>
      </c>
      <c r="C320" s="328" t="s">
        <v>14</v>
      </c>
      <c r="D320" s="329">
        <v>43536</v>
      </c>
      <c r="E320" s="329">
        <v>44996</v>
      </c>
      <c r="F320" s="328" t="s">
        <v>310</v>
      </c>
      <c r="G320" s="330">
        <v>54</v>
      </c>
      <c r="H320" s="331" t="s">
        <v>267</v>
      </c>
      <c r="I320" s="328" t="s">
        <v>199</v>
      </c>
      <c r="J320" s="357" t="s">
        <v>311</v>
      </c>
      <c r="K320" s="10"/>
      <c r="L320" s="346" t="s">
        <v>23</v>
      </c>
      <c r="M320" s="10"/>
      <c r="N320" s="361" t="s">
        <v>124</v>
      </c>
      <c r="O320" s="36"/>
      <c r="P320" s="36"/>
    </row>
    <row r="321" spans="1:35" ht="31.5" customHeight="1" x14ac:dyDescent="0.2">
      <c r="A321" s="130">
        <v>7</v>
      </c>
      <c r="B321" s="327" t="s">
        <v>125</v>
      </c>
      <c r="C321" s="328" t="s">
        <v>14</v>
      </c>
      <c r="D321" s="329">
        <v>43536</v>
      </c>
      <c r="E321" s="329">
        <v>44996</v>
      </c>
      <c r="F321" s="329" t="s">
        <v>310</v>
      </c>
      <c r="G321" s="330">
        <v>54</v>
      </c>
      <c r="H321" s="331" t="s">
        <v>267</v>
      </c>
      <c r="I321" s="328" t="s">
        <v>199</v>
      </c>
      <c r="J321" s="345" t="s">
        <v>126</v>
      </c>
      <c r="K321" s="10"/>
      <c r="L321" s="346" t="s">
        <v>20</v>
      </c>
      <c r="M321" s="10"/>
      <c r="N321" s="356" t="s">
        <v>122</v>
      </c>
      <c r="O321" s="36"/>
      <c r="P321" s="36"/>
    </row>
    <row r="322" spans="1:35" ht="32.25" customHeight="1" x14ac:dyDescent="0.2">
      <c r="A322" s="130">
        <v>8</v>
      </c>
      <c r="B322" s="327" t="s">
        <v>312</v>
      </c>
      <c r="C322" s="328" t="s">
        <v>14</v>
      </c>
      <c r="D322" s="329">
        <v>43537</v>
      </c>
      <c r="E322" s="329">
        <v>44997</v>
      </c>
      <c r="F322" s="329" t="s">
        <v>310</v>
      </c>
      <c r="G322" s="330">
        <v>54</v>
      </c>
      <c r="H322" s="331" t="s">
        <v>267</v>
      </c>
      <c r="I322" s="328" t="s">
        <v>199</v>
      </c>
      <c r="J322" s="345" t="s">
        <v>227</v>
      </c>
      <c r="K322" s="10"/>
      <c r="L322" s="346" t="s">
        <v>52</v>
      </c>
      <c r="M322" s="10"/>
      <c r="N322" s="356" t="s">
        <v>128</v>
      </c>
      <c r="O322" s="36"/>
      <c r="P322" s="36"/>
    </row>
    <row r="323" spans="1:35" ht="42" customHeight="1" x14ac:dyDescent="0.2">
      <c r="A323" s="130">
        <v>9</v>
      </c>
      <c r="B323" s="327" t="s">
        <v>313</v>
      </c>
      <c r="C323" s="328" t="s">
        <v>14</v>
      </c>
      <c r="D323" s="329">
        <v>43536</v>
      </c>
      <c r="E323" s="329">
        <v>44996</v>
      </c>
      <c r="F323" s="329" t="s">
        <v>314</v>
      </c>
      <c r="G323" s="330">
        <v>49</v>
      </c>
      <c r="H323" s="331" t="s">
        <v>264</v>
      </c>
      <c r="I323" s="328" t="s">
        <v>265</v>
      </c>
      <c r="J323" s="345" t="s">
        <v>315</v>
      </c>
      <c r="K323" s="10"/>
      <c r="L323" s="346" t="s">
        <v>57</v>
      </c>
      <c r="M323" s="10"/>
      <c r="N323" s="356" t="s">
        <v>316</v>
      </c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ht="15.75" customHeight="1" thickBo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ht="15.75" customHeight="1" x14ac:dyDescent="0.2">
      <c r="A325" s="37"/>
      <c r="B325" s="297" t="s">
        <v>260</v>
      </c>
      <c r="C325" s="362"/>
      <c r="D325" s="363">
        <f>AVERAGE(G315:G323)</f>
        <v>51.875</v>
      </c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</row>
    <row r="326" spans="1:35" ht="15.75" customHeight="1" x14ac:dyDescent="0.2">
      <c r="A326" s="37"/>
      <c r="B326" s="257" t="s">
        <v>261</v>
      </c>
      <c r="C326" s="10"/>
      <c r="D326" s="175">
        <v>9</v>
      </c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</row>
    <row r="327" spans="1:35" ht="15.75" customHeight="1" x14ac:dyDescent="0.2">
      <c r="A327" s="37"/>
      <c r="B327" s="257" t="s">
        <v>262</v>
      </c>
      <c r="C327" s="10"/>
      <c r="D327" s="175">
        <v>8</v>
      </c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</row>
    <row r="328" spans="1:35" ht="15.75" customHeight="1" x14ac:dyDescent="0.2">
      <c r="A328" s="37"/>
      <c r="B328" s="257" t="s">
        <v>253</v>
      </c>
      <c r="C328" s="10"/>
      <c r="D328" s="175">
        <v>1</v>
      </c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</row>
    <row r="329" spans="1:35" ht="15.75" customHeight="1" thickBot="1" x14ac:dyDescent="0.25">
      <c r="A329" s="37"/>
      <c r="B329" s="258" t="s">
        <v>254</v>
      </c>
      <c r="C329" s="259"/>
      <c r="D329" s="242">
        <v>0</v>
      </c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</row>
    <row r="330" spans="1:35" ht="15.75" customHeight="1" x14ac:dyDescent="0.2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51"/>
      <c r="R330" s="351"/>
      <c r="S330" s="351"/>
      <c r="T330" s="351"/>
      <c r="U330" s="351"/>
      <c r="V330" s="351"/>
      <c r="W330" s="351"/>
      <c r="X330" s="351"/>
      <c r="Y330" s="351"/>
      <c r="Z330" s="351"/>
      <c r="AA330" s="351"/>
      <c r="AB330" s="36"/>
      <c r="AC330" s="36"/>
      <c r="AD330" s="36"/>
      <c r="AE330" s="36"/>
      <c r="AF330" s="36"/>
      <c r="AG330" s="36"/>
      <c r="AH330" s="36"/>
      <c r="AI330" s="36"/>
    </row>
    <row r="331" spans="1:35" ht="15.75" customHeight="1" x14ac:dyDescent="0.2">
      <c r="A331" s="364"/>
      <c r="B331" s="365" t="s">
        <v>2</v>
      </c>
      <c r="C331" s="366" t="s">
        <v>3</v>
      </c>
      <c r="D331" s="366" t="s">
        <v>4</v>
      </c>
      <c r="E331" s="366" t="s">
        <v>5</v>
      </c>
      <c r="F331" s="366" t="s">
        <v>6</v>
      </c>
      <c r="G331" s="366" t="s">
        <v>256</v>
      </c>
      <c r="H331" s="366" t="s">
        <v>257</v>
      </c>
      <c r="I331" s="366" t="s">
        <v>258</v>
      </c>
      <c r="J331" s="367" t="s">
        <v>49</v>
      </c>
      <c r="K331" s="7"/>
      <c r="L331" s="367" t="s">
        <v>11</v>
      </c>
      <c r="M331" s="7"/>
      <c r="N331" s="366" t="s">
        <v>271</v>
      </c>
      <c r="O331" s="36"/>
      <c r="P331" s="36"/>
      <c r="Q331" s="351"/>
      <c r="R331" s="351"/>
      <c r="S331" s="351"/>
      <c r="T331" s="351"/>
      <c r="U331" s="351"/>
      <c r="V331" s="351"/>
      <c r="W331" s="351"/>
      <c r="X331" s="351"/>
      <c r="Y331" s="351"/>
      <c r="Z331" s="351"/>
      <c r="AA331" s="351"/>
    </row>
    <row r="332" spans="1:35" ht="15.75" customHeight="1" x14ac:dyDescent="0.2">
      <c r="A332" s="368">
        <v>1</v>
      </c>
      <c r="B332" s="369" t="s">
        <v>317</v>
      </c>
      <c r="C332" s="328" t="s">
        <v>14</v>
      </c>
      <c r="D332" s="329">
        <v>43160</v>
      </c>
      <c r="E332" s="329">
        <v>44620</v>
      </c>
      <c r="F332" s="328" t="s">
        <v>318</v>
      </c>
      <c r="G332" s="330">
        <v>57</v>
      </c>
      <c r="H332" s="331" t="s">
        <v>264</v>
      </c>
      <c r="I332" s="328" t="s">
        <v>265</v>
      </c>
      <c r="J332" s="357" t="s">
        <v>152</v>
      </c>
      <c r="K332" s="10"/>
      <c r="L332" s="346" t="s">
        <v>319</v>
      </c>
      <c r="M332" s="10"/>
      <c r="N332" s="328" t="s">
        <v>320</v>
      </c>
      <c r="O332" s="36"/>
      <c r="P332" s="36"/>
    </row>
    <row r="333" spans="1:35" ht="15.75" customHeight="1" x14ac:dyDescent="0.2">
      <c r="A333" s="368">
        <v>2</v>
      </c>
      <c r="B333" s="370" t="s">
        <v>129</v>
      </c>
      <c r="C333" s="328" t="s">
        <v>14</v>
      </c>
      <c r="D333" s="329">
        <v>43161</v>
      </c>
      <c r="E333" s="329">
        <v>44621</v>
      </c>
      <c r="F333" s="329">
        <v>44711</v>
      </c>
      <c r="G333" s="330">
        <v>50</v>
      </c>
      <c r="H333" s="331" t="s">
        <v>267</v>
      </c>
      <c r="I333" s="328" t="s">
        <v>199</v>
      </c>
      <c r="J333" s="371" t="s">
        <v>22</v>
      </c>
      <c r="K333" s="372"/>
      <c r="L333" s="346" t="s">
        <v>52</v>
      </c>
      <c r="M333" s="10"/>
      <c r="N333" s="328" t="s">
        <v>131</v>
      </c>
      <c r="O333" s="36"/>
      <c r="P333" s="36"/>
    </row>
    <row r="334" spans="1:35" ht="15.75" customHeight="1" x14ac:dyDescent="0.2">
      <c r="A334" s="368">
        <v>3</v>
      </c>
      <c r="B334" s="373" t="s">
        <v>321</v>
      </c>
      <c r="C334" s="374" t="s">
        <v>14</v>
      </c>
      <c r="D334" s="375">
        <v>43160</v>
      </c>
      <c r="E334" s="375">
        <v>44620</v>
      </c>
      <c r="F334" s="375"/>
      <c r="G334" s="374">
        <v>33</v>
      </c>
      <c r="H334" s="376" t="s">
        <v>264</v>
      </c>
      <c r="I334" s="376" t="s">
        <v>265</v>
      </c>
      <c r="J334" s="377" t="s">
        <v>152</v>
      </c>
      <c r="K334" s="10"/>
      <c r="L334" s="378" t="s">
        <v>319</v>
      </c>
      <c r="M334" s="10"/>
      <c r="N334" s="379" t="s">
        <v>322</v>
      </c>
      <c r="O334" s="36"/>
      <c r="P334" s="36"/>
    </row>
    <row r="335" spans="1:35" ht="15.75" customHeight="1" x14ac:dyDescent="0.2">
      <c r="A335" s="368">
        <v>4</v>
      </c>
      <c r="B335" s="370" t="s">
        <v>132</v>
      </c>
      <c r="C335" s="328" t="s">
        <v>14</v>
      </c>
      <c r="D335" s="329">
        <v>43160</v>
      </c>
      <c r="E335" s="329">
        <v>44620</v>
      </c>
      <c r="F335" s="329">
        <v>44681</v>
      </c>
      <c r="G335" s="330">
        <v>50</v>
      </c>
      <c r="H335" s="331" t="s">
        <v>267</v>
      </c>
      <c r="I335" s="328" t="s">
        <v>199</v>
      </c>
      <c r="J335" s="371" t="s">
        <v>323</v>
      </c>
      <c r="K335" s="372"/>
      <c r="L335" s="346" t="s">
        <v>20</v>
      </c>
      <c r="M335" s="10"/>
      <c r="N335" s="328" t="s">
        <v>134</v>
      </c>
      <c r="O335" s="36"/>
      <c r="P335" s="36"/>
    </row>
    <row r="336" spans="1:35" ht="15.75" customHeight="1" x14ac:dyDescent="0.2">
      <c r="A336" s="368">
        <v>5</v>
      </c>
      <c r="B336" s="380" t="s">
        <v>206</v>
      </c>
      <c r="C336" s="132" t="s">
        <v>14</v>
      </c>
      <c r="D336" s="133">
        <v>43161</v>
      </c>
      <c r="E336" s="133">
        <v>43609</v>
      </c>
      <c r="F336" s="132"/>
      <c r="G336" s="344" t="s">
        <v>207</v>
      </c>
      <c r="H336" s="318" t="s">
        <v>267</v>
      </c>
      <c r="I336" s="132" t="s">
        <v>324</v>
      </c>
      <c r="J336" s="358" t="s">
        <v>325</v>
      </c>
      <c r="K336" s="10"/>
      <c r="L336" s="359" t="s">
        <v>23</v>
      </c>
      <c r="M336" s="10"/>
      <c r="N336" s="132" t="s">
        <v>209</v>
      </c>
      <c r="O336" s="36"/>
      <c r="P336" s="36"/>
    </row>
    <row r="337" spans="1:35" ht="15.75" customHeight="1" x14ac:dyDescent="0.2">
      <c r="A337" s="368">
        <v>6</v>
      </c>
      <c r="B337" s="381" t="s">
        <v>135</v>
      </c>
      <c r="C337" s="337" t="s">
        <v>14</v>
      </c>
      <c r="D337" s="338">
        <v>43160</v>
      </c>
      <c r="E337" s="338">
        <v>44620</v>
      </c>
      <c r="F337" s="337"/>
      <c r="G337" s="339">
        <v>48</v>
      </c>
      <c r="H337" s="340" t="s">
        <v>267</v>
      </c>
      <c r="I337" s="337" t="s">
        <v>199</v>
      </c>
      <c r="J337" s="382" t="s">
        <v>323</v>
      </c>
      <c r="K337" s="10"/>
      <c r="L337" s="383" t="s">
        <v>20</v>
      </c>
      <c r="M337" s="10"/>
      <c r="N337" s="337" t="s">
        <v>136</v>
      </c>
      <c r="O337" s="36"/>
      <c r="P337" s="36"/>
    </row>
    <row r="338" spans="1:35" ht="15.75" customHeight="1" x14ac:dyDescent="0.2">
      <c r="A338" s="368">
        <v>7</v>
      </c>
      <c r="B338" s="381" t="s">
        <v>326</v>
      </c>
      <c r="C338" s="337" t="s">
        <v>14</v>
      </c>
      <c r="D338" s="338">
        <v>43160</v>
      </c>
      <c r="E338" s="338">
        <v>44620</v>
      </c>
      <c r="F338" s="337"/>
      <c r="G338" s="339">
        <v>48</v>
      </c>
      <c r="H338" s="340" t="s">
        <v>264</v>
      </c>
      <c r="I338" s="337" t="s">
        <v>265</v>
      </c>
      <c r="J338" s="384" t="s">
        <v>327</v>
      </c>
      <c r="K338" s="385"/>
      <c r="L338" s="383" t="s">
        <v>52</v>
      </c>
      <c r="M338" s="10"/>
      <c r="N338" s="337" t="s">
        <v>328</v>
      </c>
      <c r="O338" s="36"/>
      <c r="P338" s="36"/>
    </row>
    <row r="339" spans="1:35" ht="15.75" customHeight="1" x14ac:dyDescent="0.2">
      <c r="A339" s="368">
        <v>8</v>
      </c>
      <c r="B339" s="370" t="s">
        <v>329</v>
      </c>
      <c r="C339" s="328" t="s">
        <v>14</v>
      </c>
      <c r="D339" s="329">
        <v>43160</v>
      </c>
      <c r="E339" s="329">
        <v>44620</v>
      </c>
      <c r="F339" s="329">
        <v>44985</v>
      </c>
      <c r="G339" s="330">
        <v>58</v>
      </c>
      <c r="H339" s="331" t="s">
        <v>264</v>
      </c>
      <c r="I339" s="328" t="s">
        <v>265</v>
      </c>
      <c r="J339" s="357" t="s">
        <v>330</v>
      </c>
      <c r="K339" s="10"/>
      <c r="L339" s="346" t="s">
        <v>319</v>
      </c>
      <c r="M339" s="10"/>
      <c r="N339" s="328" t="s">
        <v>331</v>
      </c>
      <c r="O339" s="36"/>
      <c r="P339" s="36"/>
    </row>
    <row r="340" spans="1:35" ht="28.5" customHeight="1" x14ac:dyDescent="0.2">
      <c r="A340" s="368">
        <v>9</v>
      </c>
      <c r="B340" s="370" t="s">
        <v>332</v>
      </c>
      <c r="C340" s="328" t="s">
        <v>14</v>
      </c>
      <c r="D340" s="329">
        <v>43160</v>
      </c>
      <c r="E340" s="329">
        <v>44620</v>
      </c>
      <c r="F340" s="328" t="s">
        <v>333</v>
      </c>
      <c r="G340" s="330">
        <v>54</v>
      </c>
      <c r="H340" s="331" t="s">
        <v>264</v>
      </c>
      <c r="I340" s="328" t="s">
        <v>265</v>
      </c>
      <c r="J340" s="345" t="s">
        <v>334</v>
      </c>
      <c r="K340" s="10"/>
      <c r="L340" s="346" t="s">
        <v>52</v>
      </c>
      <c r="M340" s="10"/>
      <c r="N340" s="328" t="s">
        <v>335</v>
      </c>
      <c r="O340" s="36"/>
      <c r="P340" s="36"/>
    </row>
    <row r="341" spans="1:35" ht="15.75" customHeight="1" x14ac:dyDescent="0.2">
      <c r="A341" s="368">
        <v>10</v>
      </c>
      <c r="B341" s="381" t="s">
        <v>336</v>
      </c>
      <c r="C341" s="337" t="s">
        <v>14</v>
      </c>
      <c r="D341" s="338">
        <v>43160</v>
      </c>
      <c r="E341" s="338">
        <v>44620</v>
      </c>
      <c r="F341" s="337"/>
      <c r="G341" s="339">
        <v>48</v>
      </c>
      <c r="H341" s="340" t="s">
        <v>264</v>
      </c>
      <c r="I341" s="337" t="s">
        <v>265</v>
      </c>
      <c r="J341" s="382" t="s">
        <v>323</v>
      </c>
      <c r="K341" s="10"/>
      <c r="L341" s="383" t="s">
        <v>20</v>
      </c>
      <c r="M341" s="10"/>
      <c r="N341" s="337" t="s">
        <v>337</v>
      </c>
      <c r="O341" s="36"/>
      <c r="P341" s="36"/>
    </row>
    <row r="342" spans="1:35" ht="15.75" customHeight="1" x14ac:dyDescent="0.2">
      <c r="A342" s="368">
        <v>11</v>
      </c>
      <c r="B342" s="386" t="s">
        <v>338</v>
      </c>
      <c r="C342" s="374" t="s">
        <v>14</v>
      </c>
      <c r="D342" s="375">
        <v>43160</v>
      </c>
      <c r="E342" s="375">
        <v>44620</v>
      </c>
      <c r="F342" s="374"/>
      <c r="G342" s="387">
        <v>46</v>
      </c>
      <c r="H342" s="388" t="s">
        <v>267</v>
      </c>
      <c r="I342" s="374" t="s">
        <v>199</v>
      </c>
      <c r="J342" s="377" t="s">
        <v>101</v>
      </c>
      <c r="K342" s="10"/>
      <c r="L342" s="378" t="s">
        <v>20</v>
      </c>
      <c r="M342" s="10"/>
      <c r="N342" s="374" t="s">
        <v>138</v>
      </c>
      <c r="O342" s="36"/>
      <c r="P342" s="36"/>
    </row>
    <row r="343" spans="1:35" ht="15.75" customHeight="1" x14ac:dyDescent="0.2">
      <c r="A343" s="368">
        <v>12</v>
      </c>
      <c r="B343" s="370" t="s">
        <v>339</v>
      </c>
      <c r="C343" s="328" t="s">
        <v>14</v>
      </c>
      <c r="D343" s="329">
        <v>43160</v>
      </c>
      <c r="E343" s="329">
        <v>44620</v>
      </c>
      <c r="F343" s="329">
        <v>44895</v>
      </c>
      <c r="G343" s="330">
        <v>57</v>
      </c>
      <c r="H343" s="331" t="s">
        <v>264</v>
      </c>
      <c r="I343" s="328" t="s">
        <v>265</v>
      </c>
      <c r="J343" s="371" t="s">
        <v>340</v>
      </c>
      <c r="K343" s="372"/>
      <c r="L343" s="346" t="s">
        <v>319</v>
      </c>
      <c r="M343" s="10"/>
      <c r="N343" s="328" t="s">
        <v>341</v>
      </c>
      <c r="O343" s="36"/>
      <c r="P343" s="36"/>
    </row>
    <row r="344" spans="1:35" ht="15.75" customHeight="1" x14ac:dyDescent="0.2">
      <c r="A344" s="368">
        <v>13</v>
      </c>
      <c r="B344" s="381" t="s">
        <v>342</v>
      </c>
      <c r="C344" s="337" t="s">
        <v>14</v>
      </c>
      <c r="D344" s="338">
        <v>43160</v>
      </c>
      <c r="E344" s="338">
        <v>44620</v>
      </c>
      <c r="F344" s="337"/>
      <c r="G344" s="339">
        <v>48</v>
      </c>
      <c r="H344" s="340" t="s">
        <v>264</v>
      </c>
      <c r="I344" s="337" t="s">
        <v>265</v>
      </c>
      <c r="J344" s="382" t="s">
        <v>152</v>
      </c>
      <c r="K344" s="10"/>
      <c r="L344" s="383" t="s">
        <v>319</v>
      </c>
      <c r="M344" s="10"/>
      <c r="N344" s="337" t="s">
        <v>343</v>
      </c>
      <c r="O344" s="36"/>
      <c r="P344" s="36"/>
    </row>
    <row r="345" spans="1:35" ht="15.75" customHeight="1" x14ac:dyDescent="0.2">
      <c r="A345" s="389">
        <v>14</v>
      </c>
      <c r="B345" s="390" t="s">
        <v>139</v>
      </c>
      <c r="C345" s="391" t="s">
        <v>14</v>
      </c>
      <c r="D345" s="392">
        <v>43174</v>
      </c>
      <c r="E345" s="392">
        <v>44634</v>
      </c>
      <c r="F345" s="392">
        <v>44909</v>
      </c>
      <c r="G345" s="393">
        <v>58</v>
      </c>
      <c r="H345" s="394" t="s">
        <v>267</v>
      </c>
      <c r="I345" s="391" t="s">
        <v>199</v>
      </c>
      <c r="J345" s="395" t="s">
        <v>22</v>
      </c>
      <c r="K345" s="396"/>
      <c r="L345" s="346" t="s">
        <v>52</v>
      </c>
      <c r="M345" s="10"/>
      <c r="N345" s="391" t="s">
        <v>141</v>
      </c>
      <c r="O345" s="36"/>
      <c r="P345" s="36"/>
    </row>
    <row r="346" spans="1:35" ht="15.75" customHeight="1" x14ac:dyDescent="0.2">
      <c r="A346" s="141">
        <v>15</v>
      </c>
      <c r="B346" s="327" t="s">
        <v>344</v>
      </c>
      <c r="C346" s="328" t="s">
        <v>14</v>
      </c>
      <c r="D346" s="329">
        <v>43160</v>
      </c>
      <c r="E346" s="329">
        <v>44620</v>
      </c>
      <c r="F346" s="329">
        <v>44804</v>
      </c>
      <c r="G346" s="330">
        <v>54</v>
      </c>
      <c r="H346" s="331" t="s">
        <v>264</v>
      </c>
      <c r="I346" s="328" t="s">
        <v>265</v>
      </c>
      <c r="J346" s="397" t="s">
        <v>345</v>
      </c>
      <c r="K346" s="331"/>
      <c r="L346" s="346" t="s">
        <v>346</v>
      </c>
      <c r="M346" s="10"/>
      <c r="N346" s="328" t="s">
        <v>347</v>
      </c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</row>
    <row r="347" spans="1:35" ht="15.75" customHeight="1" thickBot="1" x14ac:dyDescent="0.25">
      <c r="A347" s="37"/>
      <c r="B347" s="36"/>
      <c r="C347" s="36"/>
      <c r="D347" s="36"/>
      <c r="E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</row>
    <row r="348" spans="1:35" ht="15.75" customHeight="1" x14ac:dyDescent="0.2">
      <c r="A348" s="37"/>
      <c r="B348" s="297" t="s">
        <v>348</v>
      </c>
      <c r="C348" s="70"/>
      <c r="D348" s="348">
        <f>AVERAGE(G332:G346)</f>
        <v>50.642857142857146</v>
      </c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</row>
    <row r="349" spans="1:35" ht="15.75" customHeight="1" x14ac:dyDescent="0.2">
      <c r="A349" s="37"/>
      <c r="B349" s="257" t="s">
        <v>261</v>
      </c>
      <c r="C349" s="10"/>
      <c r="D349" s="175">
        <v>15</v>
      </c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</row>
    <row r="350" spans="1:35" ht="15.75" customHeight="1" x14ac:dyDescent="0.2">
      <c r="A350" s="37"/>
      <c r="B350" s="257" t="s">
        <v>262</v>
      </c>
      <c r="C350" s="10"/>
      <c r="D350" s="175">
        <v>14</v>
      </c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</row>
    <row r="351" spans="1:35" ht="15.75" customHeight="1" x14ac:dyDescent="0.2">
      <c r="A351" s="37"/>
      <c r="B351" s="257" t="s">
        <v>253</v>
      </c>
      <c r="C351" s="10"/>
      <c r="D351" s="175">
        <v>1</v>
      </c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</row>
    <row r="352" spans="1:35" ht="15.75" customHeight="1" thickBot="1" x14ac:dyDescent="0.25">
      <c r="A352" s="37"/>
      <c r="B352" s="258" t="s">
        <v>254</v>
      </c>
      <c r="C352" s="259"/>
      <c r="D352" s="242">
        <v>0</v>
      </c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</row>
    <row r="353" spans="1:35" ht="15.75" customHeight="1" x14ac:dyDescent="0.2">
      <c r="A353" s="55"/>
      <c r="B353" s="349"/>
      <c r="C353" s="84"/>
      <c r="D353" s="350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51"/>
      <c r="R353" s="351"/>
      <c r="S353" s="351"/>
      <c r="T353" s="351"/>
      <c r="U353" s="351"/>
      <c r="V353" s="351"/>
      <c r="W353" s="351"/>
      <c r="X353" s="351"/>
      <c r="Y353" s="351"/>
      <c r="Z353" s="351"/>
      <c r="AA353" s="351"/>
      <c r="AB353" s="36"/>
      <c r="AC353" s="36"/>
      <c r="AD353" s="36"/>
      <c r="AE353" s="36"/>
      <c r="AF353" s="36"/>
      <c r="AG353" s="36"/>
      <c r="AH353" s="36"/>
      <c r="AI353" s="36"/>
    </row>
    <row r="354" spans="1:35" ht="15.75" customHeight="1" x14ac:dyDescent="0.2">
      <c r="A354" s="398"/>
      <c r="B354" s="399" t="s">
        <v>2</v>
      </c>
      <c r="C354" s="400" t="s">
        <v>3</v>
      </c>
      <c r="D354" s="400" t="s">
        <v>4</v>
      </c>
      <c r="E354" s="400" t="s">
        <v>5</v>
      </c>
      <c r="F354" s="400" t="s">
        <v>6</v>
      </c>
      <c r="G354" s="400" t="s">
        <v>256</v>
      </c>
      <c r="H354" s="400" t="s">
        <v>257</v>
      </c>
      <c r="I354" s="400" t="s">
        <v>258</v>
      </c>
      <c r="J354" s="240" t="s">
        <v>49</v>
      </c>
      <c r="K354" s="401"/>
      <c r="L354" s="240" t="s">
        <v>11</v>
      </c>
      <c r="M354" s="401"/>
      <c r="N354" s="400" t="s">
        <v>271</v>
      </c>
      <c r="O354" s="36"/>
      <c r="P354" s="36"/>
      <c r="Q354" s="351"/>
      <c r="R354" s="351"/>
      <c r="S354" s="351"/>
      <c r="T354" s="351"/>
      <c r="U354" s="351"/>
      <c r="V354" s="351"/>
      <c r="W354" s="351"/>
      <c r="X354" s="351"/>
      <c r="Y354" s="351"/>
      <c r="Z354" s="351"/>
      <c r="AA354" s="351"/>
      <c r="AB354" s="36"/>
      <c r="AC354" s="36"/>
      <c r="AD354" s="36"/>
      <c r="AE354" s="36"/>
      <c r="AF354" s="36"/>
      <c r="AG354" s="36"/>
      <c r="AH354" s="36"/>
      <c r="AI354" s="36"/>
    </row>
    <row r="355" spans="1:35" ht="15.75" customHeight="1" x14ac:dyDescent="0.2">
      <c r="A355" s="142">
        <v>1</v>
      </c>
      <c r="B355" s="317" t="s">
        <v>349</v>
      </c>
      <c r="C355" s="132" t="s">
        <v>14</v>
      </c>
      <c r="D355" s="133">
        <v>42829</v>
      </c>
      <c r="E355" s="133">
        <v>44289</v>
      </c>
      <c r="F355" s="133" t="s">
        <v>350</v>
      </c>
      <c r="G355" s="344" t="s">
        <v>207</v>
      </c>
      <c r="H355" s="318" t="s">
        <v>264</v>
      </c>
      <c r="I355" s="132" t="s">
        <v>265</v>
      </c>
      <c r="J355" s="402" t="s">
        <v>340</v>
      </c>
      <c r="K355" s="318"/>
      <c r="L355" s="359" t="s">
        <v>57</v>
      </c>
      <c r="M355" s="10"/>
      <c r="N355" s="132" t="s">
        <v>351</v>
      </c>
      <c r="O355" s="36"/>
      <c r="P355" s="36"/>
    </row>
    <row r="356" spans="1:35" ht="31.5" customHeight="1" x14ac:dyDescent="0.2">
      <c r="A356" s="142">
        <v>2</v>
      </c>
      <c r="B356" s="327" t="s">
        <v>352</v>
      </c>
      <c r="C356" s="328" t="s">
        <v>14</v>
      </c>
      <c r="D356" s="329">
        <v>42828</v>
      </c>
      <c r="E356" s="329">
        <v>44288</v>
      </c>
      <c r="F356" s="329">
        <v>44532</v>
      </c>
      <c r="G356" s="330">
        <v>57</v>
      </c>
      <c r="H356" s="331" t="s">
        <v>267</v>
      </c>
      <c r="I356" s="328" t="s">
        <v>303</v>
      </c>
      <c r="J356" s="345" t="s">
        <v>143</v>
      </c>
      <c r="K356" s="10"/>
      <c r="L356" s="346" t="s">
        <v>20</v>
      </c>
      <c r="M356" s="10"/>
      <c r="N356" s="328" t="s">
        <v>229</v>
      </c>
      <c r="O356" s="36"/>
      <c r="P356" s="36"/>
    </row>
    <row r="357" spans="1:35" ht="15.75" customHeight="1" x14ac:dyDescent="0.2">
      <c r="A357" s="142">
        <v>3</v>
      </c>
      <c r="B357" s="327" t="s">
        <v>145</v>
      </c>
      <c r="C357" s="328" t="s">
        <v>14</v>
      </c>
      <c r="D357" s="329">
        <v>42828</v>
      </c>
      <c r="E357" s="329">
        <v>44288</v>
      </c>
      <c r="F357" s="329">
        <v>44653</v>
      </c>
      <c r="G357" s="330">
        <v>61</v>
      </c>
      <c r="H357" s="331" t="s">
        <v>267</v>
      </c>
      <c r="I357" s="328" t="s">
        <v>199</v>
      </c>
      <c r="J357" s="357" t="s">
        <v>80</v>
      </c>
      <c r="K357" s="10"/>
      <c r="L357" s="346" t="s">
        <v>20</v>
      </c>
      <c r="M357" s="10"/>
      <c r="N357" s="328" t="s">
        <v>146</v>
      </c>
      <c r="O357" s="36"/>
      <c r="P357" s="36"/>
    </row>
    <row r="358" spans="1:35" ht="15.75" customHeight="1" x14ac:dyDescent="0.2">
      <c r="A358" s="142">
        <v>4</v>
      </c>
      <c r="B358" s="317" t="s">
        <v>147</v>
      </c>
      <c r="C358" s="132" t="s">
        <v>14</v>
      </c>
      <c r="D358" s="133">
        <v>42828</v>
      </c>
      <c r="E358" s="133">
        <v>44288</v>
      </c>
      <c r="F358" s="133" t="s">
        <v>353</v>
      </c>
      <c r="G358" s="344" t="s">
        <v>207</v>
      </c>
      <c r="H358" s="318" t="s">
        <v>267</v>
      </c>
      <c r="I358" s="132" t="s">
        <v>199</v>
      </c>
      <c r="J358" s="358" t="s">
        <v>354</v>
      </c>
      <c r="K358" s="10"/>
      <c r="L358" s="359" t="s">
        <v>23</v>
      </c>
      <c r="M358" s="10"/>
      <c r="N358" s="132" t="s">
        <v>148</v>
      </c>
      <c r="O358" s="36"/>
      <c r="P358" s="36"/>
    </row>
    <row r="359" spans="1:35" ht="15.75" customHeight="1" x14ac:dyDescent="0.2">
      <c r="A359" s="142">
        <v>5</v>
      </c>
      <c r="B359" s="327" t="s">
        <v>149</v>
      </c>
      <c r="C359" s="328" t="s">
        <v>14</v>
      </c>
      <c r="D359" s="329">
        <v>42957</v>
      </c>
      <c r="E359" s="329">
        <v>44417</v>
      </c>
      <c r="F359" s="329">
        <v>44782</v>
      </c>
      <c r="G359" s="330">
        <v>61</v>
      </c>
      <c r="H359" s="331" t="s">
        <v>264</v>
      </c>
      <c r="I359" s="328" t="s">
        <v>265</v>
      </c>
      <c r="J359" s="397" t="s">
        <v>63</v>
      </c>
      <c r="K359" s="331"/>
      <c r="L359" s="346" t="s">
        <v>52</v>
      </c>
      <c r="M359" s="10"/>
      <c r="N359" s="328" t="s">
        <v>150</v>
      </c>
      <c r="O359" s="36"/>
      <c r="P359" s="36"/>
    </row>
    <row r="360" spans="1:35" ht="15.75" customHeight="1" x14ac:dyDescent="0.2">
      <c r="A360" s="142">
        <v>6</v>
      </c>
      <c r="B360" s="373" t="s">
        <v>65</v>
      </c>
      <c r="C360" s="374" t="s">
        <v>14</v>
      </c>
      <c r="D360" s="375">
        <v>42829</v>
      </c>
      <c r="E360" s="375">
        <v>44289</v>
      </c>
      <c r="F360" s="374"/>
      <c r="G360" s="387">
        <v>46</v>
      </c>
      <c r="H360" s="388"/>
      <c r="I360" s="374" t="s">
        <v>265</v>
      </c>
      <c r="J360" s="403" t="s">
        <v>82</v>
      </c>
      <c r="K360" s="388"/>
      <c r="L360" s="404" t="s">
        <v>52</v>
      </c>
      <c r="M360" s="3"/>
      <c r="N360" s="379" t="s">
        <v>355</v>
      </c>
      <c r="O360" s="36"/>
      <c r="P360" s="36"/>
    </row>
    <row r="361" spans="1:35" ht="15.75" customHeight="1" thickBot="1" x14ac:dyDescent="0.25">
      <c r="A361" s="37"/>
      <c r="B361" s="349"/>
      <c r="C361" s="405"/>
      <c r="D361" s="40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</row>
    <row r="362" spans="1:35" ht="15.75" customHeight="1" x14ac:dyDescent="0.2">
      <c r="A362" s="37"/>
      <c r="B362" s="297" t="s">
        <v>348</v>
      </c>
      <c r="C362" s="70"/>
      <c r="D362" s="348">
        <f>AVERAGE(G355:G360)</f>
        <v>56.25</v>
      </c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</row>
    <row r="363" spans="1:35" ht="15.75" customHeight="1" x14ac:dyDescent="0.2">
      <c r="A363" s="37"/>
      <c r="B363" s="257" t="s">
        <v>261</v>
      </c>
      <c r="C363" s="10"/>
      <c r="D363" s="175">
        <v>6</v>
      </c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</row>
    <row r="364" spans="1:35" ht="15.75" customHeight="1" x14ac:dyDescent="0.2">
      <c r="A364" s="37"/>
      <c r="B364" s="257" t="s">
        <v>262</v>
      </c>
      <c r="C364" s="10"/>
      <c r="D364" s="175">
        <v>4</v>
      </c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</row>
    <row r="365" spans="1:35" ht="15.75" customHeight="1" x14ac:dyDescent="0.2">
      <c r="A365" s="37"/>
      <c r="B365" s="257" t="s">
        <v>253</v>
      </c>
      <c r="C365" s="10"/>
      <c r="D365" s="175">
        <v>2</v>
      </c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</row>
    <row r="366" spans="1:35" ht="15.75" customHeight="1" thickBot="1" x14ac:dyDescent="0.25">
      <c r="A366" s="37"/>
      <c r="B366" s="258" t="s">
        <v>254</v>
      </c>
      <c r="C366" s="259"/>
      <c r="D366" s="242">
        <v>0</v>
      </c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</row>
    <row r="367" spans="1:35" ht="15.75" customHeight="1" x14ac:dyDescent="0.2">
      <c r="A367" s="55"/>
      <c r="B367" s="349"/>
      <c r="C367" s="84"/>
      <c r="D367" s="350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51"/>
      <c r="R367" s="351"/>
      <c r="S367" s="351"/>
      <c r="T367" s="351"/>
      <c r="U367" s="351"/>
      <c r="V367" s="351"/>
      <c r="W367" s="351"/>
      <c r="X367" s="351"/>
      <c r="Y367" s="351"/>
      <c r="Z367" s="351"/>
      <c r="AA367" s="351"/>
      <c r="AB367" s="36"/>
      <c r="AC367" s="36"/>
      <c r="AD367" s="36"/>
      <c r="AE367" s="36"/>
      <c r="AF367" s="36"/>
      <c r="AG367" s="36"/>
      <c r="AH367" s="36"/>
      <c r="AI367" s="36"/>
    </row>
    <row r="368" spans="1:35" ht="15.75" customHeight="1" x14ac:dyDescent="0.2">
      <c r="A368" s="147"/>
      <c r="B368" s="407" t="s">
        <v>2</v>
      </c>
      <c r="C368" s="105" t="s">
        <v>3</v>
      </c>
      <c r="D368" s="105" t="s">
        <v>4</v>
      </c>
      <c r="E368" s="105" t="s">
        <v>5</v>
      </c>
      <c r="F368" s="105" t="s">
        <v>6</v>
      </c>
      <c r="G368" s="408" t="s">
        <v>256</v>
      </c>
      <c r="H368" s="408" t="s">
        <v>257</v>
      </c>
      <c r="I368" s="105" t="s">
        <v>258</v>
      </c>
      <c r="J368" s="409" t="s">
        <v>49</v>
      </c>
      <c r="K368" s="10"/>
      <c r="L368" s="409" t="s">
        <v>11</v>
      </c>
      <c r="M368" s="10"/>
      <c r="N368" s="410" t="s">
        <v>271</v>
      </c>
      <c r="O368" s="36"/>
      <c r="P368" s="36"/>
      <c r="Q368" s="351"/>
      <c r="R368" s="351"/>
      <c r="S368" s="351"/>
      <c r="T368" s="351"/>
      <c r="U368" s="351"/>
      <c r="V368" s="351"/>
      <c r="W368" s="351"/>
      <c r="X368" s="351"/>
      <c r="Y368" s="351"/>
      <c r="Z368" s="351"/>
      <c r="AA368" s="351"/>
      <c r="AB368" s="36"/>
      <c r="AC368" s="36"/>
      <c r="AD368" s="36"/>
      <c r="AE368" s="36"/>
      <c r="AF368" s="36"/>
      <c r="AG368" s="36"/>
      <c r="AH368" s="36"/>
      <c r="AI368" s="36"/>
    </row>
    <row r="369" spans="1:35" ht="15.75" customHeight="1" x14ac:dyDescent="0.2">
      <c r="A369" s="147">
        <v>1</v>
      </c>
      <c r="B369" s="411" t="s">
        <v>356</v>
      </c>
      <c r="C369" s="412" t="s">
        <v>14</v>
      </c>
      <c r="D369" s="413">
        <v>42430</v>
      </c>
      <c r="E369" s="413">
        <v>43889</v>
      </c>
      <c r="F369" s="413">
        <v>44074</v>
      </c>
      <c r="G369" s="412">
        <v>54</v>
      </c>
      <c r="H369" s="414" t="s">
        <v>264</v>
      </c>
      <c r="I369" s="414" t="s">
        <v>265</v>
      </c>
      <c r="J369" s="415" t="s">
        <v>19</v>
      </c>
      <c r="K369" s="416"/>
      <c r="L369" s="417" t="s">
        <v>204</v>
      </c>
      <c r="M369" s="10"/>
      <c r="N369" s="418" t="s">
        <v>357</v>
      </c>
      <c r="O369" s="36"/>
      <c r="P369" s="36"/>
    </row>
    <row r="370" spans="1:35" ht="15.75" customHeight="1" x14ac:dyDescent="0.2">
      <c r="A370" s="147">
        <v>2</v>
      </c>
      <c r="B370" s="419" t="s">
        <v>358</v>
      </c>
      <c r="C370" s="420" t="s">
        <v>14</v>
      </c>
      <c r="D370" s="421">
        <v>42430</v>
      </c>
      <c r="E370" s="421">
        <v>43889</v>
      </c>
      <c r="F370" s="421"/>
      <c r="G370" s="422">
        <v>46</v>
      </c>
      <c r="H370" s="422" t="s">
        <v>264</v>
      </c>
      <c r="I370" s="422" t="s">
        <v>265</v>
      </c>
      <c r="J370" s="423" t="s">
        <v>359</v>
      </c>
      <c r="K370" s="10"/>
      <c r="L370" s="424" t="s">
        <v>52</v>
      </c>
      <c r="M370" s="10"/>
      <c r="N370" s="379" t="s">
        <v>360</v>
      </c>
      <c r="O370" s="36"/>
      <c r="P370" s="36"/>
    </row>
    <row r="371" spans="1:35" ht="15.75" customHeight="1" x14ac:dyDescent="0.2">
      <c r="A371" s="147">
        <v>3</v>
      </c>
      <c r="B371" s="411" t="s">
        <v>361</v>
      </c>
      <c r="C371" s="412" t="s">
        <v>14</v>
      </c>
      <c r="D371" s="413">
        <v>42430</v>
      </c>
      <c r="E371" s="413">
        <v>43889</v>
      </c>
      <c r="F371" s="413">
        <v>43951</v>
      </c>
      <c r="G371" s="414">
        <v>50</v>
      </c>
      <c r="H371" s="414" t="s">
        <v>267</v>
      </c>
      <c r="I371" s="414" t="s">
        <v>303</v>
      </c>
      <c r="J371" s="415" t="s">
        <v>82</v>
      </c>
      <c r="K371" s="416"/>
      <c r="L371" s="417" t="s">
        <v>362</v>
      </c>
      <c r="M371" s="10"/>
      <c r="N371" s="418" t="s">
        <v>155</v>
      </c>
      <c r="O371" s="36"/>
      <c r="P371" s="36"/>
    </row>
    <row r="372" spans="1:35" ht="15.75" customHeight="1" x14ac:dyDescent="0.2">
      <c r="A372" s="147">
        <v>4</v>
      </c>
      <c r="B372" s="425" t="s">
        <v>363</v>
      </c>
      <c r="C372" s="426" t="s">
        <v>14</v>
      </c>
      <c r="D372" s="427">
        <v>42430</v>
      </c>
      <c r="E372" s="427">
        <v>43889</v>
      </c>
      <c r="F372" s="427"/>
      <c r="G372" s="428">
        <v>48</v>
      </c>
      <c r="H372" s="428" t="s">
        <v>264</v>
      </c>
      <c r="I372" s="429" t="s">
        <v>265</v>
      </c>
      <c r="J372" s="430" t="s">
        <v>364</v>
      </c>
      <c r="K372" s="429"/>
      <c r="L372" s="431" t="s">
        <v>52</v>
      </c>
      <c r="M372" s="10"/>
      <c r="N372" s="432" t="s">
        <v>365</v>
      </c>
    </row>
    <row r="373" spans="1:35" ht="15.75" customHeight="1" x14ac:dyDescent="0.2">
      <c r="A373" s="147">
        <v>5</v>
      </c>
      <c r="B373" s="411" t="s">
        <v>151</v>
      </c>
      <c r="C373" s="412" t="s">
        <v>14</v>
      </c>
      <c r="D373" s="413">
        <v>42430</v>
      </c>
      <c r="E373" s="413">
        <v>43889</v>
      </c>
      <c r="F373" s="413">
        <v>43921</v>
      </c>
      <c r="G373" s="414">
        <v>49</v>
      </c>
      <c r="H373" s="414" t="s">
        <v>264</v>
      </c>
      <c r="I373" s="414" t="s">
        <v>265</v>
      </c>
      <c r="J373" s="433" t="s">
        <v>366</v>
      </c>
      <c r="K373" s="10"/>
      <c r="L373" s="417" t="s">
        <v>57</v>
      </c>
      <c r="M373" s="10"/>
      <c r="N373" s="418" t="s">
        <v>153</v>
      </c>
    </row>
    <row r="374" spans="1:35" ht="15.75" customHeight="1" x14ac:dyDescent="0.2">
      <c r="A374" s="147">
        <v>6</v>
      </c>
      <c r="B374" s="411" t="s">
        <v>367</v>
      </c>
      <c r="C374" s="412" t="s">
        <v>14</v>
      </c>
      <c r="D374" s="413">
        <v>42430</v>
      </c>
      <c r="E374" s="413">
        <v>43889</v>
      </c>
      <c r="F374" s="413" t="s">
        <v>368</v>
      </c>
      <c r="G374" s="412">
        <v>57</v>
      </c>
      <c r="H374" s="414" t="s">
        <v>267</v>
      </c>
      <c r="I374" s="414" t="s">
        <v>199</v>
      </c>
      <c r="J374" s="433" t="s">
        <v>285</v>
      </c>
      <c r="K374" s="10"/>
      <c r="L374" s="417" t="s">
        <v>52</v>
      </c>
      <c r="M374" s="10"/>
      <c r="N374" s="418" t="s">
        <v>369</v>
      </c>
    </row>
    <row r="375" spans="1:35" ht="15.75" customHeight="1" x14ac:dyDescent="0.2">
      <c r="A375" s="147">
        <v>7</v>
      </c>
      <c r="B375" s="122" t="s">
        <v>370</v>
      </c>
      <c r="C375" s="123" t="s">
        <v>14</v>
      </c>
      <c r="D375" s="124">
        <v>42430</v>
      </c>
      <c r="E375" s="124">
        <v>43889</v>
      </c>
      <c r="F375" s="124"/>
      <c r="G375" s="434" t="s">
        <v>207</v>
      </c>
      <c r="H375" s="435" t="s">
        <v>264</v>
      </c>
      <c r="I375" s="123" t="s">
        <v>265</v>
      </c>
      <c r="J375" s="436" t="s">
        <v>366</v>
      </c>
      <c r="K375" s="10"/>
      <c r="L375" s="437" t="s">
        <v>57</v>
      </c>
      <c r="M375" s="10"/>
      <c r="N375" s="123" t="s">
        <v>371</v>
      </c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</row>
    <row r="376" spans="1:35" ht="15.75" customHeight="1" thickBot="1" x14ac:dyDescent="0.25">
      <c r="A376" s="37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</row>
    <row r="377" spans="1:35" ht="15.75" customHeight="1" x14ac:dyDescent="0.2">
      <c r="A377" s="37"/>
      <c r="B377" s="297" t="s">
        <v>348</v>
      </c>
      <c r="C377" s="70"/>
      <c r="D377" s="348">
        <f>AVERAGE(G369:G375)</f>
        <v>50.666666666666664</v>
      </c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</row>
    <row r="378" spans="1:35" ht="15.75" customHeight="1" x14ac:dyDescent="0.2">
      <c r="A378" s="37"/>
      <c r="B378" s="257" t="s">
        <v>261</v>
      </c>
      <c r="C378" s="10"/>
      <c r="D378" s="175">
        <v>7</v>
      </c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</row>
    <row r="379" spans="1:35" ht="15.75" customHeight="1" x14ac:dyDescent="0.2">
      <c r="A379" s="37"/>
      <c r="B379" s="257" t="s">
        <v>262</v>
      </c>
      <c r="C379" s="10"/>
      <c r="D379" s="175">
        <v>6</v>
      </c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</row>
    <row r="380" spans="1:35" ht="15.75" customHeight="1" x14ac:dyDescent="0.2">
      <c r="A380" s="37"/>
      <c r="B380" s="257" t="s">
        <v>253</v>
      </c>
      <c r="C380" s="10"/>
      <c r="D380" s="175">
        <v>1</v>
      </c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</row>
    <row r="381" spans="1:35" ht="15.75" customHeight="1" thickBot="1" x14ac:dyDescent="0.25">
      <c r="A381" s="37"/>
      <c r="B381" s="258" t="s">
        <v>254</v>
      </c>
      <c r="C381" s="259"/>
      <c r="D381" s="242">
        <v>0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</row>
    <row r="382" spans="1:35" ht="15.75" customHeight="1" x14ac:dyDescent="0.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51"/>
      <c r="R382" s="351"/>
      <c r="S382" s="351"/>
      <c r="T382" s="351"/>
      <c r="U382" s="351"/>
      <c r="V382" s="351"/>
      <c r="W382" s="351"/>
      <c r="X382" s="351"/>
      <c r="Y382" s="351"/>
      <c r="Z382" s="351"/>
      <c r="AA382" s="351"/>
      <c r="AB382" s="36"/>
      <c r="AC382" s="36"/>
      <c r="AD382" s="36"/>
      <c r="AE382" s="36"/>
      <c r="AF382" s="36"/>
      <c r="AG382" s="36"/>
      <c r="AH382" s="36"/>
      <c r="AI382" s="36"/>
    </row>
    <row r="383" spans="1:35" ht="15.75" customHeight="1" x14ac:dyDescent="0.2">
      <c r="A383" s="150"/>
      <c r="B383" s="438" t="s">
        <v>2</v>
      </c>
      <c r="C383" s="439" t="s">
        <v>3</v>
      </c>
      <c r="D383" s="439" t="s">
        <v>4</v>
      </c>
      <c r="E383" s="439" t="s">
        <v>5</v>
      </c>
      <c r="F383" s="439" t="s">
        <v>6</v>
      </c>
      <c r="G383" s="440" t="s">
        <v>256</v>
      </c>
      <c r="H383" s="440" t="s">
        <v>257</v>
      </c>
      <c r="I383" s="439" t="s">
        <v>258</v>
      </c>
      <c r="J383" s="241" t="s">
        <v>49</v>
      </c>
      <c r="K383" s="10"/>
      <c r="L383" s="241" t="s">
        <v>11</v>
      </c>
      <c r="M383" s="10"/>
      <c r="N383" s="441" t="s">
        <v>271</v>
      </c>
      <c r="O383" s="36"/>
      <c r="P383" s="36"/>
      <c r="Q383" s="351"/>
      <c r="R383" s="351"/>
      <c r="S383" s="351"/>
      <c r="T383" s="351"/>
      <c r="U383" s="351"/>
      <c r="V383" s="351"/>
      <c r="W383" s="351"/>
      <c r="X383" s="351"/>
      <c r="Y383" s="351"/>
      <c r="Z383" s="351"/>
      <c r="AA383" s="351"/>
      <c r="AB383" s="36"/>
      <c r="AC383" s="36"/>
      <c r="AD383" s="36"/>
      <c r="AE383" s="36"/>
      <c r="AF383" s="36"/>
      <c r="AG383" s="36"/>
      <c r="AH383" s="36"/>
      <c r="AI383" s="36"/>
    </row>
    <row r="384" spans="1:35" ht="15.75" customHeight="1" x14ac:dyDescent="0.2">
      <c r="A384" s="150">
        <v>1</v>
      </c>
      <c r="B384" s="419" t="s">
        <v>372</v>
      </c>
      <c r="C384" s="420" t="s">
        <v>14</v>
      </c>
      <c r="D384" s="421">
        <v>42108</v>
      </c>
      <c r="E384" s="421">
        <v>43568</v>
      </c>
      <c r="F384" s="421"/>
      <c r="G384" s="442">
        <v>47</v>
      </c>
      <c r="H384" s="422" t="s">
        <v>264</v>
      </c>
      <c r="I384" s="422" t="s">
        <v>265</v>
      </c>
      <c r="J384" s="443" t="s">
        <v>152</v>
      </c>
      <c r="K384" s="444"/>
      <c r="L384" s="424" t="s">
        <v>57</v>
      </c>
      <c r="M384" s="10"/>
      <c r="N384" s="379" t="s">
        <v>373</v>
      </c>
      <c r="O384" s="36"/>
      <c r="P384" s="36"/>
      <c r="Q384" s="351"/>
      <c r="R384" s="351"/>
      <c r="S384" s="351"/>
      <c r="T384" s="351"/>
      <c r="U384" s="351"/>
      <c r="V384" s="351"/>
      <c r="W384" s="351"/>
      <c r="X384" s="351"/>
      <c r="Y384" s="351"/>
      <c r="Z384" s="351"/>
      <c r="AA384" s="351"/>
    </row>
    <row r="385" spans="1:35" ht="15.75" customHeight="1" x14ac:dyDescent="0.2">
      <c r="A385" s="150">
        <v>2</v>
      </c>
      <c r="B385" s="425" t="s">
        <v>374</v>
      </c>
      <c r="C385" s="426" t="s">
        <v>14</v>
      </c>
      <c r="D385" s="427">
        <v>42107</v>
      </c>
      <c r="E385" s="427">
        <v>43567</v>
      </c>
      <c r="F385" s="427"/>
      <c r="G385" s="428">
        <v>48</v>
      </c>
      <c r="H385" s="429" t="s">
        <v>264</v>
      </c>
      <c r="I385" s="429" t="s">
        <v>265</v>
      </c>
      <c r="J385" s="445" t="s">
        <v>133</v>
      </c>
      <c r="K385" s="432"/>
      <c r="L385" s="446" t="s">
        <v>20</v>
      </c>
      <c r="M385" s="10"/>
      <c r="N385" s="343" t="s">
        <v>375</v>
      </c>
      <c r="O385" s="36"/>
      <c r="P385" s="36"/>
      <c r="Q385" s="351"/>
      <c r="R385" s="351"/>
      <c r="S385" s="351"/>
      <c r="T385" s="351"/>
      <c r="U385" s="351"/>
      <c r="V385" s="351"/>
      <c r="W385" s="351"/>
      <c r="X385" s="351"/>
      <c r="Y385" s="351"/>
      <c r="Z385" s="351"/>
      <c r="AA385" s="351"/>
    </row>
    <row r="386" spans="1:35" ht="15.75" customHeight="1" x14ac:dyDescent="0.2">
      <c r="A386" s="150">
        <v>3</v>
      </c>
      <c r="B386" s="419" t="s">
        <v>376</v>
      </c>
      <c r="C386" s="420" t="s">
        <v>14</v>
      </c>
      <c r="D386" s="421">
        <v>42107</v>
      </c>
      <c r="E386" s="421">
        <v>43567</v>
      </c>
      <c r="F386" s="421"/>
      <c r="G386" s="422">
        <v>32</v>
      </c>
      <c r="H386" s="422" t="s">
        <v>264</v>
      </c>
      <c r="I386" s="422" t="s">
        <v>265</v>
      </c>
      <c r="J386" s="443" t="s">
        <v>72</v>
      </c>
      <c r="K386" s="444"/>
      <c r="L386" s="424" t="s">
        <v>57</v>
      </c>
      <c r="M386" s="10"/>
      <c r="N386" s="379" t="s">
        <v>377</v>
      </c>
      <c r="O386" s="36"/>
      <c r="P386" s="36"/>
      <c r="Q386" s="351"/>
      <c r="R386" s="351"/>
      <c r="S386" s="351"/>
      <c r="T386" s="351"/>
      <c r="U386" s="351"/>
      <c r="V386" s="351"/>
      <c r="W386" s="351"/>
      <c r="X386" s="351"/>
      <c r="Y386" s="351"/>
      <c r="Z386" s="351"/>
      <c r="AA386" s="351"/>
    </row>
    <row r="387" spans="1:35" ht="15.75" customHeight="1" x14ac:dyDescent="0.2">
      <c r="A387" s="150">
        <v>4</v>
      </c>
      <c r="B387" s="411" t="s">
        <v>156</v>
      </c>
      <c r="C387" s="412" t="s">
        <v>14</v>
      </c>
      <c r="D387" s="413">
        <v>42107</v>
      </c>
      <c r="E387" s="413">
        <v>43567</v>
      </c>
      <c r="F387" s="413">
        <v>43811</v>
      </c>
      <c r="G387" s="412">
        <v>56</v>
      </c>
      <c r="H387" s="414" t="s">
        <v>267</v>
      </c>
      <c r="I387" s="414" t="s">
        <v>199</v>
      </c>
      <c r="J387" s="433" t="s">
        <v>121</v>
      </c>
      <c r="K387" s="10"/>
      <c r="L387" s="417" t="s">
        <v>23</v>
      </c>
      <c r="M387" s="10"/>
      <c r="N387" s="335" t="s">
        <v>159</v>
      </c>
      <c r="O387" s="36"/>
      <c r="P387" s="36"/>
      <c r="Q387" s="351"/>
      <c r="R387" s="351"/>
      <c r="S387" s="351"/>
      <c r="T387" s="351"/>
      <c r="U387" s="351"/>
      <c r="V387" s="351"/>
      <c r="W387" s="351"/>
      <c r="X387" s="351"/>
      <c r="Y387" s="351"/>
      <c r="Z387" s="351"/>
      <c r="AA387" s="351"/>
    </row>
    <row r="388" spans="1:35" ht="15.75" customHeight="1" x14ac:dyDescent="0.2">
      <c r="A388" s="150">
        <v>5</v>
      </c>
      <c r="B388" s="411" t="s">
        <v>378</v>
      </c>
      <c r="C388" s="412" t="s">
        <v>14</v>
      </c>
      <c r="D388" s="413">
        <v>42107</v>
      </c>
      <c r="E388" s="413">
        <v>43567</v>
      </c>
      <c r="F388" s="413">
        <v>43658</v>
      </c>
      <c r="G388" s="414">
        <v>52</v>
      </c>
      <c r="H388" s="414" t="s">
        <v>264</v>
      </c>
      <c r="I388" s="414" t="s">
        <v>265</v>
      </c>
      <c r="J388" s="433" t="s">
        <v>379</v>
      </c>
      <c r="K388" s="10"/>
      <c r="L388" s="417" t="s">
        <v>52</v>
      </c>
      <c r="M388" s="10"/>
      <c r="N388" s="335" t="s">
        <v>380</v>
      </c>
      <c r="O388" s="36"/>
      <c r="P388" s="36"/>
      <c r="Q388" s="351"/>
      <c r="R388" s="351"/>
      <c r="S388" s="351"/>
      <c r="T388" s="351"/>
      <c r="U388" s="351"/>
      <c r="V388" s="351"/>
      <c r="W388" s="351"/>
      <c r="X388" s="351"/>
      <c r="Y388" s="351"/>
      <c r="Z388" s="351"/>
      <c r="AA388" s="351"/>
    </row>
    <row r="389" spans="1:35" ht="15.75" customHeight="1" x14ac:dyDescent="0.2">
      <c r="A389" s="150">
        <v>6</v>
      </c>
      <c r="B389" s="411" t="s">
        <v>381</v>
      </c>
      <c r="C389" s="412" t="s">
        <v>14</v>
      </c>
      <c r="D389" s="413">
        <v>42107</v>
      </c>
      <c r="E389" s="413">
        <v>43567</v>
      </c>
      <c r="F389" s="413">
        <v>43720</v>
      </c>
      <c r="G389" s="414">
        <v>54</v>
      </c>
      <c r="H389" s="414" t="s">
        <v>264</v>
      </c>
      <c r="I389" s="414" t="s">
        <v>265</v>
      </c>
      <c r="J389" s="433" t="s">
        <v>285</v>
      </c>
      <c r="K389" s="10"/>
      <c r="L389" s="417" t="s">
        <v>20</v>
      </c>
      <c r="M389" s="10"/>
      <c r="N389" s="335" t="s">
        <v>382</v>
      </c>
      <c r="O389" s="36"/>
      <c r="P389" s="36"/>
      <c r="Q389" s="351"/>
      <c r="R389" s="351"/>
      <c r="S389" s="351"/>
      <c r="T389" s="351"/>
      <c r="U389" s="351"/>
      <c r="V389" s="351"/>
      <c r="W389" s="351"/>
      <c r="X389" s="351"/>
      <c r="Y389" s="351"/>
      <c r="Z389" s="351"/>
      <c r="AA389" s="351"/>
    </row>
    <row r="390" spans="1:35" ht="15.75" customHeight="1" x14ac:dyDescent="0.2">
      <c r="A390" s="150">
        <v>7</v>
      </c>
      <c r="B390" s="411" t="s">
        <v>383</v>
      </c>
      <c r="C390" s="412" t="s">
        <v>14</v>
      </c>
      <c r="D390" s="413">
        <v>42108</v>
      </c>
      <c r="E390" s="413">
        <v>43568</v>
      </c>
      <c r="F390" s="413">
        <v>43690</v>
      </c>
      <c r="G390" s="414">
        <v>52</v>
      </c>
      <c r="H390" s="414" t="s">
        <v>264</v>
      </c>
      <c r="I390" s="414" t="s">
        <v>265</v>
      </c>
      <c r="J390" s="447" t="s">
        <v>384</v>
      </c>
      <c r="K390" s="416"/>
      <c r="L390" s="417" t="s">
        <v>20</v>
      </c>
      <c r="M390" s="10"/>
      <c r="N390" s="335" t="s">
        <v>385</v>
      </c>
      <c r="O390" s="36"/>
      <c r="P390" s="36"/>
      <c r="Q390" s="351"/>
      <c r="R390" s="351"/>
      <c r="S390" s="351"/>
      <c r="T390" s="351"/>
      <c r="U390" s="351"/>
      <c r="V390" s="351"/>
      <c r="W390" s="351"/>
      <c r="X390" s="351"/>
      <c r="Y390" s="351"/>
      <c r="Z390" s="351"/>
      <c r="AA390" s="351"/>
    </row>
    <row r="391" spans="1:35" ht="15.75" customHeight="1" x14ac:dyDescent="0.2">
      <c r="A391" s="150">
        <v>8</v>
      </c>
      <c r="B391" s="411" t="s">
        <v>386</v>
      </c>
      <c r="C391" s="412" t="s">
        <v>14</v>
      </c>
      <c r="D391" s="413">
        <v>42107</v>
      </c>
      <c r="E391" s="413">
        <v>43567</v>
      </c>
      <c r="F391" s="413">
        <v>43658</v>
      </c>
      <c r="G391" s="414">
        <v>51</v>
      </c>
      <c r="H391" s="414" t="s">
        <v>264</v>
      </c>
      <c r="I391" s="414" t="s">
        <v>265</v>
      </c>
      <c r="J391" s="447" t="s">
        <v>384</v>
      </c>
      <c r="K391" s="416"/>
      <c r="L391" s="417" t="s">
        <v>20</v>
      </c>
      <c r="M391" s="10"/>
      <c r="N391" s="335" t="s">
        <v>387</v>
      </c>
      <c r="O391" s="36"/>
      <c r="P391" s="36"/>
      <c r="Q391" s="351"/>
      <c r="R391" s="351"/>
      <c r="S391" s="351"/>
      <c r="T391" s="351"/>
      <c r="U391" s="351"/>
      <c r="V391" s="351"/>
      <c r="W391" s="351"/>
      <c r="X391" s="351"/>
      <c r="Y391" s="351"/>
      <c r="Z391" s="351"/>
      <c r="AA391" s="351"/>
    </row>
    <row r="392" spans="1:35" ht="15.75" customHeight="1" x14ac:dyDescent="0.2">
      <c r="A392" s="150">
        <v>9</v>
      </c>
      <c r="B392" s="411" t="s">
        <v>160</v>
      </c>
      <c r="C392" s="412" t="s">
        <v>14</v>
      </c>
      <c r="D392" s="413">
        <v>42108</v>
      </c>
      <c r="E392" s="413">
        <v>43568</v>
      </c>
      <c r="F392" s="413">
        <v>43629</v>
      </c>
      <c r="G392" s="414">
        <v>50</v>
      </c>
      <c r="H392" s="414" t="s">
        <v>267</v>
      </c>
      <c r="I392" s="414" t="s">
        <v>199</v>
      </c>
      <c r="J392" s="447" t="s">
        <v>82</v>
      </c>
      <c r="K392" s="416"/>
      <c r="L392" s="417" t="s">
        <v>52</v>
      </c>
      <c r="M392" s="10"/>
      <c r="N392" s="335" t="s">
        <v>161</v>
      </c>
      <c r="O392" s="36"/>
      <c r="P392" s="36"/>
      <c r="Q392" s="351"/>
      <c r="R392" s="351"/>
      <c r="S392" s="351"/>
      <c r="T392" s="351"/>
      <c r="U392" s="351"/>
      <c r="V392" s="351"/>
      <c r="W392" s="351"/>
      <c r="X392" s="351"/>
      <c r="Y392" s="351"/>
      <c r="Z392" s="351"/>
      <c r="AA392" s="351"/>
    </row>
    <row r="393" spans="1:35" ht="15.75" customHeight="1" x14ac:dyDescent="0.2">
      <c r="A393" s="150">
        <v>10</v>
      </c>
      <c r="B393" s="419" t="s">
        <v>388</v>
      </c>
      <c r="C393" s="420" t="s">
        <v>14</v>
      </c>
      <c r="D393" s="421">
        <v>42107</v>
      </c>
      <c r="E393" s="421">
        <v>43567</v>
      </c>
      <c r="F393" s="421"/>
      <c r="G393" s="422">
        <v>47</v>
      </c>
      <c r="H393" s="422" t="s">
        <v>264</v>
      </c>
      <c r="I393" s="422" t="s">
        <v>265</v>
      </c>
      <c r="J393" s="423" t="s">
        <v>379</v>
      </c>
      <c r="K393" s="10"/>
      <c r="L393" s="424" t="s">
        <v>52</v>
      </c>
      <c r="M393" s="10"/>
      <c r="N393" s="379" t="s">
        <v>389</v>
      </c>
      <c r="O393" s="36"/>
      <c r="P393" s="36"/>
      <c r="Q393" s="351"/>
      <c r="R393" s="351"/>
      <c r="S393" s="351"/>
      <c r="T393" s="351"/>
      <c r="U393" s="351"/>
      <c r="V393" s="351"/>
      <c r="W393" s="351"/>
      <c r="X393" s="351"/>
      <c r="Y393" s="351"/>
      <c r="Z393" s="351"/>
      <c r="AA393" s="351"/>
    </row>
    <row r="394" spans="1:35" ht="15.75" customHeight="1" x14ac:dyDescent="0.2">
      <c r="A394" s="150">
        <v>11</v>
      </c>
      <c r="B394" s="411" t="s">
        <v>162</v>
      </c>
      <c r="C394" s="412" t="s">
        <v>14</v>
      </c>
      <c r="D394" s="413">
        <v>42107</v>
      </c>
      <c r="E394" s="413">
        <v>43567</v>
      </c>
      <c r="F394" s="413">
        <v>43658</v>
      </c>
      <c r="G394" s="414">
        <v>52</v>
      </c>
      <c r="H394" s="414" t="s">
        <v>267</v>
      </c>
      <c r="I394" s="414" t="s">
        <v>199</v>
      </c>
      <c r="J394" s="447" t="s">
        <v>133</v>
      </c>
      <c r="K394" s="416"/>
      <c r="L394" s="417" t="s">
        <v>20</v>
      </c>
      <c r="M394" s="10"/>
      <c r="N394" s="335" t="s">
        <v>163</v>
      </c>
      <c r="O394" s="36"/>
      <c r="P394" s="36"/>
      <c r="Q394" s="351"/>
      <c r="R394" s="351"/>
      <c r="S394" s="351"/>
      <c r="T394" s="351"/>
      <c r="U394" s="351"/>
      <c r="V394" s="351"/>
      <c r="W394" s="351"/>
      <c r="X394" s="351"/>
      <c r="Y394" s="351"/>
      <c r="Z394" s="351"/>
      <c r="AA394" s="351"/>
      <c r="AB394" s="36"/>
      <c r="AC394" s="36"/>
      <c r="AD394" s="36"/>
      <c r="AE394" s="36"/>
      <c r="AF394" s="36"/>
      <c r="AG394" s="36"/>
      <c r="AH394" s="36"/>
      <c r="AI394" s="36"/>
    </row>
    <row r="395" spans="1:35" ht="15.75" customHeight="1" x14ac:dyDescent="0.2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51"/>
      <c r="R395" s="351"/>
      <c r="S395" s="351"/>
      <c r="T395" s="351"/>
      <c r="U395" s="351"/>
      <c r="V395" s="351"/>
      <c r="W395" s="351"/>
      <c r="X395" s="351"/>
      <c r="Y395" s="351"/>
      <c r="Z395" s="351"/>
      <c r="AA395" s="351"/>
      <c r="AB395" s="36"/>
      <c r="AC395" s="36"/>
      <c r="AD395" s="36"/>
      <c r="AE395" s="36"/>
      <c r="AF395" s="36"/>
      <c r="AG395" s="36"/>
      <c r="AH395" s="36"/>
      <c r="AI395" s="36"/>
    </row>
    <row r="396" spans="1:35" ht="15.75" customHeight="1" thickBo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51"/>
      <c r="R396" s="351"/>
      <c r="S396" s="351"/>
      <c r="T396" s="351"/>
      <c r="U396" s="351"/>
      <c r="V396" s="351"/>
      <c r="W396" s="351"/>
      <c r="X396" s="351"/>
      <c r="Y396" s="351"/>
      <c r="Z396" s="351"/>
      <c r="AA396" s="351"/>
      <c r="AB396" s="36"/>
      <c r="AC396" s="36"/>
      <c r="AD396" s="36"/>
      <c r="AE396" s="36"/>
      <c r="AF396" s="36"/>
      <c r="AG396" s="36"/>
      <c r="AH396" s="36"/>
      <c r="AI396" s="36"/>
    </row>
    <row r="397" spans="1:35" ht="15.75" customHeight="1" thickBot="1" x14ac:dyDescent="0.25">
      <c r="A397" s="36"/>
      <c r="B397" s="36"/>
      <c r="C397" s="36"/>
      <c r="D397" s="36"/>
      <c r="E397" s="36"/>
      <c r="F397" s="36"/>
      <c r="G397" s="448" t="s">
        <v>390</v>
      </c>
      <c r="H397" s="155"/>
      <c r="I397" s="155"/>
      <c r="J397" s="156"/>
      <c r="K397" s="36"/>
      <c r="L397" s="36"/>
      <c r="M397" s="36"/>
      <c r="N397" s="36"/>
      <c r="O397" s="36"/>
      <c r="P397" s="36"/>
      <c r="Q397" s="351"/>
      <c r="R397" s="351"/>
      <c r="S397" s="351"/>
      <c r="T397" s="351"/>
      <c r="U397" s="351"/>
      <c r="V397" s="351"/>
      <c r="W397" s="351"/>
      <c r="X397" s="351"/>
      <c r="Y397" s="351"/>
      <c r="Z397" s="351"/>
      <c r="AA397" s="351"/>
      <c r="AB397" s="36"/>
      <c r="AC397" s="36"/>
      <c r="AD397" s="36"/>
      <c r="AE397" s="36"/>
      <c r="AF397" s="36"/>
      <c r="AG397" s="36"/>
      <c r="AH397" s="36"/>
      <c r="AI397" s="36"/>
    </row>
    <row r="398" spans="1:35" ht="15.75" customHeight="1" thickBot="1" x14ac:dyDescent="0.25">
      <c r="A398" s="36"/>
      <c r="B398" s="36"/>
      <c r="C398" s="36"/>
      <c r="D398" s="36"/>
      <c r="E398" s="36"/>
      <c r="F398" s="36"/>
      <c r="G398" s="158" t="s">
        <v>391</v>
      </c>
      <c r="H398" s="155"/>
      <c r="I398" s="155"/>
      <c r="J398" s="156"/>
      <c r="K398" s="36"/>
      <c r="L398" s="36"/>
      <c r="M398" s="36"/>
      <c r="N398" s="36"/>
      <c r="O398" s="36"/>
      <c r="P398" s="36"/>
      <c r="Q398" s="351"/>
      <c r="R398" s="351"/>
      <c r="S398" s="351"/>
      <c r="T398" s="351"/>
      <c r="U398" s="351"/>
      <c r="V398" s="351"/>
      <c r="W398" s="351"/>
      <c r="X398" s="351"/>
      <c r="Y398" s="351"/>
      <c r="Z398" s="351"/>
      <c r="AA398" s="351"/>
      <c r="AB398" s="36"/>
      <c r="AC398" s="36"/>
      <c r="AD398" s="36"/>
      <c r="AE398" s="36"/>
      <c r="AF398" s="36"/>
      <c r="AG398" s="36"/>
      <c r="AH398" s="36"/>
      <c r="AI398" s="36"/>
    </row>
    <row r="399" spans="1:35" ht="15.75" customHeight="1" x14ac:dyDescent="0.2">
      <c r="A399" s="36"/>
      <c r="B399" s="297" t="s">
        <v>348</v>
      </c>
      <c r="C399" s="70"/>
      <c r="D399" s="348">
        <f>AVERAGE(G384:G394)</f>
        <v>49.18181818181818</v>
      </c>
      <c r="E399" s="36"/>
      <c r="F399" s="36"/>
      <c r="G399" s="161" t="s">
        <v>392</v>
      </c>
      <c r="H399" s="155"/>
      <c r="I399" s="155"/>
      <c r="J399" s="156"/>
      <c r="K399" s="36"/>
      <c r="L399" s="36"/>
      <c r="M399" s="36"/>
      <c r="N399" s="36"/>
      <c r="O399" s="36"/>
      <c r="P399" s="36"/>
      <c r="Q399" s="351"/>
      <c r="R399" s="351"/>
      <c r="S399" s="351"/>
      <c r="T399" s="351"/>
      <c r="U399" s="351"/>
      <c r="V399" s="351"/>
      <c r="W399" s="351"/>
      <c r="X399" s="351"/>
      <c r="Y399" s="351"/>
      <c r="Z399" s="351"/>
      <c r="AA399" s="351"/>
      <c r="AB399" s="36"/>
      <c r="AC399" s="36"/>
      <c r="AD399" s="36"/>
      <c r="AE399" s="36"/>
      <c r="AF399" s="36"/>
      <c r="AG399" s="36"/>
      <c r="AH399" s="36"/>
      <c r="AI399" s="36"/>
    </row>
    <row r="400" spans="1:35" ht="15.75" customHeight="1" x14ac:dyDescent="0.2">
      <c r="A400" s="36"/>
      <c r="B400" s="257" t="s">
        <v>261</v>
      </c>
      <c r="C400" s="10"/>
      <c r="D400" s="175">
        <v>11</v>
      </c>
      <c r="E400" s="36"/>
      <c r="F400" s="36"/>
      <c r="G400" s="163" t="s">
        <v>393</v>
      </c>
      <c r="H400" s="164"/>
      <c r="I400" s="164"/>
      <c r="J400" s="165"/>
      <c r="K400" s="36"/>
      <c r="L400" s="36"/>
      <c r="M400" s="36"/>
      <c r="N400" s="36"/>
      <c r="O400" s="36"/>
      <c r="P400" s="36"/>
      <c r="Q400" s="351"/>
      <c r="R400" s="351"/>
      <c r="S400" s="351"/>
      <c r="T400" s="351"/>
      <c r="U400" s="351"/>
      <c r="V400" s="351"/>
      <c r="W400" s="351"/>
      <c r="X400" s="351"/>
      <c r="Y400" s="351"/>
      <c r="Z400" s="351"/>
      <c r="AA400" s="351"/>
      <c r="AB400" s="36"/>
      <c r="AC400" s="36"/>
      <c r="AD400" s="36"/>
      <c r="AE400" s="36"/>
      <c r="AF400" s="36"/>
      <c r="AG400" s="36"/>
      <c r="AH400" s="36"/>
      <c r="AI400" s="36"/>
    </row>
    <row r="401" spans="1:35" ht="15.75" customHeight="1" x14ac:dyDescent="0.2">
      <c r="A401" s="36"/>
      <c r="B401" s="257" t="s">
        <v>262</v>
      </c>
      <c r="C401" s="10"/>
      <c r="D401" s="175">
        <v>11</v>
      </c>
      <c r="E401" s="36"/>
      <c r="F401" s="36"/>
      <c r="G401" s="166" t="s">
        <v>394</v>
      </c>
      <c r="H401" s="164"/>
      <c r="I401" s="164"/>
      <c r="J401" s="165"/>
      <c r="K401" s="36"/>
      <c r="L401" s="36"/>
      <c r="M401" s="36"/>
      <c r="N401" s="36"/>
      <c r="O401" s="36"/>
      <c r="P401" s="36"/>
      <c r="Q401" s="351"/>
      <c r="R401" s="351"/>
      <c r="S401" s="351"/>
      <c r="T401" s="351"/>
      <c r="U401" s="351"/>
      <c r="V401" s="351"/>
      <c r="W401" s="351"/>
      <c r="X401" s="351"/>
      <c r="Y401" s="351"/>
      <c r="Z401" s="351"/>
      <c r="AA401" s="351"/>
      <c r="AB401" s="36"/>
      <c r="AC401" s="36"/>
      <c r="AD401" s="36"/>
      <c r="AE401" s="36"/>
      <c r="AF401" s="36"/>
      <c r="AG401" s="36"/>
      <c r="AH401" s="36"/>
      <c r="AI401" s="36"/>
    </row>
    <row r="402" spans="1:35" ht="15.75" customHeight="1" x14ac:dyDescent="0.2">
      <c r="A402" s="36"/>
      <c r="B402" s="257" t="s">
        <v>253</v>
      </c>
      <c r="C402" s="10"/>
      <c r="D402" s="175">
        <v>0</v>
      </c>
      <c r="E402" s="36"/>
      <c r="F402" s="36"/>
      <c r="G402" s="169" t="s">
        <v>395</v>
      </c>
      <c r="H402" s="164"/>
      <c r="I402" s="164"/>
      <c r="J402" s="165"/>
      <c r="K402" s="36"/>
      <c r="L402" s="36"/>
      <c r="M402" s="36"/>
      <c r="N402" s="36"/>
      <c r="O402" s="36"/>
      <c r="P402" s="36"/>
      <c r="Q402" s="351"/>
      <c r="R402" s="351"/>
      <c r="S402" s="351"/>
      <c r="T402" s="351"/>
      <c r="U402" s="351"/>
      <c r="V402" s="351"/>
      <c r="W402" s="351"/>
      <c r="X402" s="351"/>
      <c r="Y402" s="351"/>
      <c r="Z402" s="351"/>
      <c r="AA402" s="351"/>
      <c r="AB402" s="36"/>
      <c r="AC402" s="36"/>
      <c r="AD402" s="36"/>
      <c r="AE402" s="36"/>
      <c r="AF402" s="36"/>
      <c r="AG402" s="36"/>
      <c r="AH402" s="36"/>
      <c r="AI402" s="36"/>
    </row>
    <row r="403" spans="1:35" ht="15.75" customHeight="1" thickBot="1" x14ac:dyDescent="0.25">
      <c r="A403" s="36"/>
      <c r="B403" s="258" t="s">
        <v>254</v>
      </c>
      <c r="C403" s="259"/>
      <c r="D403" s="242">
        <v>0</v>
      </c>
      <c r="E403" s="36"/>
      <c r="F403" s="36"/>
      <c r="G403" s="449" t="s">
        <v>396</v>
      </c>
      <c r="H403" s="164"/>
      <c r="I403" s="164"/>
      <c r="J403" s="165"/>
      <c r="K403" s="36"/>
      <c r="L403" s="36"/>
      <c r="M403" s="36"/>
      <c r="N403" s="36"/>
      <c r="O403" s="36"/>
      <c r="P403" s="36"/>
      <c r="Q403" s="351"/>
      <c r="R403" s="351"/>
      <c r="S403" s="351"/>
      <c r="T403" s="351"/>
      <c r="U403" s="351"/>
      <c r="V403" s="351"/>
      <c r="W403" s="351"/>
      <c r="X403" s="351"/>
      <c r="Y403" s="351"/>
      <c r="Z403" s="351"/>
      <c r="AA403" s="351"/>
      <c r="AB403" s="36"/>
      <c r="AC403" s="36"/>
      <c r="AD403" s="36"/>
      <c r="AE403" s="36"/>
      <c r="AF403" s="36"/>
      <c r="AG403" s="36"/>
      <c r="AH403" s="36"/>
      <c r="AI403" s="36"/>
    </row>
    <row r="404" spans="1:35" ht="15.75" customHeight="1" x14ac:dyDescent="0.2">
      <c r="A404" s="36"/>
      <c r="B404" s="191"/>
      <c r="C404" s="191"/>
      <c r="D404" s="68"/>
      <c r="E404" s="36"/>
      <c r="F404" s="36"/>
      <c r="G404" s="172" t="s">
        <v>397</v>
      </c>
      <c r="H404" s="164"/>
      <c r="I404" s="164"/>
      <c r="J404" s="165"/>
      <c r="K404" s="36"/>
      <c r="L404" s="36"/>
      <c r="M404" s="36"/>
      <c r="N404" s="36"/>
      <c r="O404" s="36"/>
      <c r="P404" s="36"/>
      <c r="Q404" s="351"/>
      <c r="R404" s="351"/>
      <c r="S404" s="351"/>
      <c r="T404" s="351"/>
      <c r="U404" s="351"/>
      <c r="V404" s="351"/>
      <c r="W404" s="351"/>
      <c r="X404" s="351"/>
      <c r="Y404" s="351"/>
      <c r="Z404" s="351"/>
      <c r="AA404" s="351"/>
      <c r="AB404" s="36"/>
      <c r="AC404" s="36"/>
      <c r="AD404" s="36"/>
      <c r="AE404" s="36"/>
      <c r="AF404" s="36"/>
      <c r="AG404" s="36"/>
      <c r="AH404" s="36"/>
      <c r="AI404" s="36"/>
    </row>
    <row r="405" spans="1:35" ht="15.75" customHeight="1" x14ac:dyDescent="0.2">
      <c r="A405" s="36"/>
      <c r="B405" s="191"/>
      <c r="C405" s="191"/>
      <c r="D405" s="68"/>
      <c r="E405" s="36"/>
      <c r="F405" s="36"/>
      <c r="G405" s="173" t="s">
        <v>398</v>
      </c>
      <c r="H405" s="164"/>
      <c r="I405" s="164"/>
      <c r="J405" s="165"/>
      <c r="K405" s="36"/>
      <c r="L405" s="36"/>
      <c r="M405" s="36"/>
      <c r="N405" s="36"/>
      <c r="O405" s="36"/>
      <c r="P405" s="36"/>
      <c r="Q405" s="351"/>
      <c r="R405" s="351"/>
      <c r="S405" s="351"/>
      <c r="T405" s="351"/>
      <c r="U405" s="351"/>
      <c r="V405" s="351"/>
      <c r="W405" s="351"/>
      <c r="X405" s="351"/>
      <c r="Y405" s="351"/>
      <c r="Z405" s="351"/>
      <c r="AA405" s="351"/>
      <c r="AB405" s="36"/>
      <c r="AC405" s="36"/>
      <c r="AD405" s="36"/>
      <c r="AE405" s="36"/>
      <c r="AF405" s="36"/>
      <c r="AG405" s="36"/>
      <c r="AH405" s="36"/>
      <c r="AI405" s="36"/>
    </row>
    <row r="406" spans="1:35" ht="15.75" customHeight="1" x14ac:dyDescent="0.2">
      <c r="A406" s="36"/>
      <c r="B406" s="191"/>
      <c r="C406" s="191"/>
      <c r="D406" s="68"/>
      <c r="E406" s="36"/>
      <c r="F406" s="36"/>
      <c r="G406" s="176" t="s">
        <v>399</v>
      </c>
      <c r="H406" s="164"/>
      <c r="I406" s="164"/>
      <c r="J406" s="165"/>
      <c r="K406" s="36"/>
      <c r="L406" s="36"/>
      <c r="M406" s="36"/>
      <c r="N406" s="36"/>
      <c r="O406" s="36"/>
      <c r="P406" s="36"/>
      <c r="Q406" s="351"/>
      <c r="R406" s="351"/>
      <c r="S406" s="351"/>
      <c r="T406" s="351"/>
      <c r="U406" s="351"/>
      <c r="V406" s="351"/>
      <c r="W406" s="351"/>
      <c r="X406" s="351"/>
      <c r="Y406" s="351"/>
      <c r="Z406" s="351"/>
      <c r="AA406" s="351"/>
      <c r="AB406" s="36"/>
      <c r="AC406" s="36"/>
      <c r="AD406" s="36"/>
      <c r="AE406" s="36"/>
      <c r="AF406" s="36"/>
      <c r="AG406" s="36"/>
      <c r="AH406" s="36"/>
      <c r="AI406" s="36"/>
    </row>
    <row r="407" spans="1:35" ht="15.75" customHeight="1" x14ac:dyDescent="0.2">
      <c r="A407" s="36"/>
      <c r="B407" s="191"/>
      <c r="C407" s="191"/>
      <c r="D407" s="68"/>
      <c r="E407" s="36"/>
      <c r="F407" s="36"/>
      <c r="G407" s="178" t="s">
        <v>400</v>
      </c>
      <c r="H407" s="164"/>
      <c r="I407" s="164"/>
      <c r="J407" s="165"/>
      <c r="K407" s="36"/>
      <c r="L407" s="36"/>
      <c r="M407" s="36"/>
      <c r="N407" s="36"/>
      <c r="O407" s="36"/>
      <c r="P407" s="36"/>
      <c r="Q407" s="351"/>
      <c r="R407" s="351"/>
      <c r="S407" s="351"/>
      <c r="T407" s="351"/>
      <c r="U407" s="351"/>
      <c r="V407" s="351"/>
      <c r="W407" s="351"/>
      <c r="X407" s="351"/>
      <c r="Y407" s="351"/>
      <c r="Z407" s="351"/>
      <c r="AA407" s="351"/>
      <c r="AB407" s="36"/>
      <c r="AC407" s="36"/>
      <c r="AD407" s="36"/>
      <c r="AE407" s="36"/>
      <c r="AF407" s="36"/>
      <c r="AG407" s="36"/>
      <c r="AH407" s="36"/>
      <c r="AI407" s="36"/>
    </row>
    <row r="408" spans="1:35" ht="15.75" customHeight="1" x14ac:dyDescent="0.2">
      <c r="A408" s="36"/>
      <c r="B408" s="191"/>
      <c r="C408" s="191"/>
      <c r="D408" s="68"/>
      <c r="E408" s="36"/>
      <c r="F408" s="36"/>
      <c r="G408" s="180" t="s">
        <v>401</v>
      </c>
      <c r="H408" s="164"/>
      <c r="I408" s="164"/>
      <c r="J408" s="165"/>
      <c r="K408" s="36"/>
      <c r="L408" s="36"/>
      <c r="M408" s="36"/>
      <c r="N408" s="36"/>
      <c r="O408" s="36"/>
      <c r="P408" s="36"/>
      <c r="Q408" s="351"/>
      <c r="R408" s="351"/>
      <c r="S408" s="351"/>
      <c r="T408" s="351"/>
      <c r="U408" s="351"/>
      <c r="V408" s="351"/>
      <c r="W408" s="351"/>
      <c r="X408" s="351"/>
      <c r="Y408" s="351"/>
      <c r="Z408" s="351"/>
      <c r="AA408" s="351"/>
      <c r="AB408" s="36"/>
      <c r="AC408" s="36"/>
      <c r="AD408" s="36"/>
      <c r="AE408" s="36"/>
      <c r="AF408" s="36"/>
      <c r="AG408" s="36"/>
      <c r="AH408" s="36"/>
      <c r="AI408" s="36"/>
    </row>
    <row r="409" spans="1:35" ht="15.75" customHeight="1" x14ac:dyDescent="0.2">
      <c r="A409" s="36"/>
      <c r="B409" s="191"/>
      <c r="C409" s="191"/>
      <c r="D409" s="68"/>
      <c r="E409" s="36"/>
      <c r="F409" s="36"/>
      <c r="G409" s="182" t="s">
        <v>402</v>
      </c>
      <c r="H409" s="164"/>
      <c r="I409" s="164"/>
      <c r="J409" s="165"/>
      <c r="K409" s="36"/>
      <c r="L409" s="36"/>
      <c r="M409" s="36"/>
      <c r="N409" s="36"/>
      <c r="O409" s="36"/>
      <c r="P409" s="36"/>
      <c r="Q409" s="351"/>
      <c r="R409" s="351"/>
      <c r="S409" s="351"/>
      <c r="T409" s="351"/>
      <c r="U409" s="351"/>
      <c r="V409" s="351"/>
      <c r="W409" s="351"/>
      <c r="X409" s="351"/>
      <c r="Y409" s="351"/>
      <c r="Z409" s="351"/>
      <c r="AA409" s="351"/>
      <c r="AB409" s="36"/>
      <c r="AC409" s="36"/>
      <c r="AD409" s="36"/>
      <c r="AE409" s="36"/>
      <c r="AF409" s="36"/>
      <c r="AG409" s="36"/>
      <c r="AH409" s="36"/>
      <c r="AI409" s="36"/>
    </row>
    <row r="410" spans="1:35" ht="15.75" customHeight="1" x14ac:dyDescent="0.2">
      <c r="A410" s="36"/>
      <c r="B410" s="191"/>
      <c r="C410" s="191"/>
      <c r="D410" s="68"/>
      <c r="E410" s="36"/>
      <c r="F410" s="36"/>
      <c r="G410" s="450" t="s">
        <v>403</v>
      </c>
      <c r="H410" s="164"/>
      <c r="I410" s="164"/>
      <c r="J410" s="165"/>
      <c r="K410" s="36"/>
      <c r="L410" s="36"/>
      <c r="M410" s="36"/>
      <c r="N410" s="36"/>
      <c r="O410" s="36"/>
      <c r="P410" s="36"/>
      <c r="Q410" s="351"/>
      <c r="R410" s="351"/>
      <c r="S410" s="351"/>
      <c r="T410" s="351"/>
      <c r="U410" s="351"/>
      <c r="V410" s="351"/>
      <c r="W410" s="351"/>
      <c r="X410" s="351"/>
      <c r="Y410" s="351"/>
      <c r="Z410" s="351"/>
      <c r="AA410" s="351"/>
      <c r="AB410" s="36"/>
      <c r="AC410" s="36"/>
      <c r="AD410" s="36"/>
      <c r="AE410" s="36"/>
      <c r="AF410" s="36"/>
      <c r="AG410" s="36"/>
      <c r="AH410" s="36"/>
      <c r="AI410" s="36"/>
    </row>
    <row r="411" spans="1:35" ht="15.75" customHeight="1" x14ac:dyDescent="0.2">
      <c r="A411" s="36"/>
      <c r="B411" s="191"/>
      <c r="C411" s="191"/>
      <c r="D411" s="68"/>
      <c r="E411" s="36"/>
      <c r="F411" s="36"/>
      <c r="G411" s="451" t="s">
        <v>404</v>
      </c>
      <c r="H411" s="164"/>
      <c r="I411" s="164"/>
      <c r="J411" s="165"/>
      <c r="K411" s="36"/>
      <c r="L411" s="36"/>
      <c r="M411" s="36"/>
      <c r="N411" s="36"/>
      <c r="O411" s="36"/>
      <c r="P411" s="36"/>
      <c r="Q411" s="351"/>
      <c r="R411" s="351"/>
      <c r="S411" s="351"/>
      <c r="T411" s="351"/>
      <c r="U411" s="351"/>
      <c r="V411" s="351"/>
      <c r="W411" s="351"/>
      <c r="X411" s="351"/>
      <c r="Y411" s="351"/>
      <c r="Z411" s="351"/>
      <c r="AA411" s="351"/>
      <c r="AB411" s="36"/>
      <c r="AC411" s="36"/>
      <c r="AD411" s="36"/>
      <c r="AE411" s="36"/>
      <c r="AF411" s="36"/>
      <c r="AG411" s="36"/>
      <c r="AH411" s="36"/>
      <c r="AI411" s="36"/>
    </row>
    <row r="412" spans="1:35" ht="15.75" customHeight="1" x14ac:dyDescent="0.2">
      <c r="A412" s="36"/>
      <c r="B412" s="191"/>
      <c r="C412" s="191"/>
      <c r="D412" s="68"/>
      <c r="E412" s="36"/>
      <c r="F412" s="36"/>
      <c r="G412" s="166" t="s">
        <v>405</v>
      </c>
      <c r="H412" s="164"/>
      <c r="I412" s="164"/>
      <c r="J412" s="165"/>
      <c r="K412" s="36"/>
      <c r="L412" s="36"/>
      <c r="M412" s="36"/>
      <c r="N412" s="36"/>
      <c r="O412" s="36"/>
      <c r="P412" s="36"/>
      <c r="Q412" s="351"/>
      <c r="R412" s="351"/>
      <c r="S412" s="351"/>
      <c r="T412" s="351"/>
      <c r="U412" s="351"/>
      <c r="V412" s="351"/>
      <c r="W412" s="351"/>
      <c r="X412" s="351"/>
      <c r="Y412" s="351"/>
      <c r="Z412" s="351"/>
      <c r="AA412" s="351"/>
      <c r="AB412" s="36"/>
      <c r="AC412" s="36"/>
      <c r="AD412" s="36"/>
      <c r="AE412" s="36"/>
      <c r="AF412" s="36"/>
      <c r="AG412" s="36"/>
      <c r="AH412" s="36"/>
      <c r="AI412" s="36"/>
    </row>
    <row r="413" spans="1:35" ht="15.75" customHeight="1" x14ac:dyDescent="0.2">
      <c r="A413" s="36"/>
      <c r="B413" s="191"/>
      <c r="C413" s="191"/>
      <c r="D413" s="68"/>
      <c r="E413" s="36"/>
      <c r="F413" s="36"/>
      <c r="G413" s="452" t="s">
        <v>406</v>
      </c>
      <c r="H413" s="164"/>
      <c r="I413" s="164"/>
      <c r="J413" s="165"/>
      <c r="K413" s="36"/>
      <c r="L413" s="36"/>
      <c r="M413" s="36"/>
      <c r="N413" s="36"/>
      <c r="O413" s="36"/>
      <c r="P413" s="36"/>
      <c r="Q413" s="351"/>
      <c r="R413" s="351"/>
      <c r="S413" s="351"/>
      <c r="T413" s="351"/>
      <c r="U413" s="351"/>
      <c r="V413" s="351"/>
      <c r="W413" s="351"/>
      <c r="X413" s="351"/>
      <c r="Y413" s="351"/>
      <c r="Z413" s="351"/>
      <c r="AA413" s="351"/>
      <c r="AB413" s="36"/>
      <c r="AC413" s="36"/>
      <c r="AD413" s="36"/>
      <c r="AE413" s="36"/>
      <c r="AF413" s="36"/>
      <c r="AG413" s="36"/>
      <c r="AH413" s="36"/>
      <c r="AI413" s="36"/>
    </row>
    <row r="414" spans="1:35" ht="15.75" customHeight="1" x14ac:dyDescent="0.2">
      <c r="A414" s="36"/>
      <c r="B414" s="191"/>
      <c r="C414" s="36"/>
      <c r="D414" s="36"/>
      <c r="E414" s="36"/>
      <c r="F414" s="36"/>
      <c r="G414" s="453" t="s">
        <v>35</v>
      </c>
      <c r="H414" s="164"/>
      <c r="I414" s="164"/>
      <c r="J414" s="165"/>
      <c r="K414" s="36"/>
      <c r="L414" s="36"/>
      <c r="M414" s="36"/>
      <c r="N414" s="36"/>
      <c r="O414" s="36"/>
      <c r="P414" s="36"/>
      <c r="Q414" s="351"/>
      <c r="R414" s="351"/>
      <c r="S414" s="351"/>
      <c r="T414" s="351"/>
      <c r="U414" s="351"/>
      <c r="V414" s="351"/>
      <c r="W414" s="351"/>
      <c r="X414" s="351"/>
      <c r="Y414" s="351"/>
      <c r="Z414" s="351"/>
      <c r="AA414" s="351"/>
      <c r="AB414" s="36"/>
      <c r="AC414" s="36"/>
      <c r="AD414" s="36"/>
      <c r="AE414" s="36"/>
      <c r="AF414" s="36"/>
      <c r="AG414" s="36"/>
      <c r="AH414" s="36"/>
      <c r="AI414" s="36"/>
    </row>
    <row r="415" spans="1:35" ht="15.75" customHeight="1" thickBot="1" x14ac:dyDescent="0.25">
      <c r="A415" s="36"/>
      <c r="B415" s="191"/>
      <c r="C415" s="36"/>
      <c r="D415" s="36"/>
      <c r="E415" s="36"/>
      <c r="F415" s="36"/>
      <c r="G415" s="454" t="s">
        <v>407</v>
      </c>
      <c r="H415" s="186"/>
      <c r="I415" s="186"/>
      <c r="J415" s="187"/>
      <c r="K415" s="36"/>
      <c r="L415" s="36"/>
      <c r="M415" s="36"/>
      <c r="N415" s="36"/>
      <c r="O415" s="36"/>
      <c r="P415" s="36"/>
      <c r="Q415" s="351"/>
      <c r="R415" s="351"/>
      <c r="S415" s="351"/>
      <c r="T415" s="351"/>
      <c r="U415" s="351"/>
      <c r="V415" s="351"/>
      <c r="W415" s="351"/>
      <c r="X415" s="351"/>
      <c r="Y415" s="351"/>
      <c r="Z415" s="351"/>
      <c r="AA415" s="351"/>
      <c r="AB415" s="36"/>
      <c r="AC415" s="36"/>
      <c r="AD415" s="36"/>
      <c r="AE415" s="36"/>
      <c r="AF415" s="36"/>
      <c r="AG415" s="36"/>
      <c r="AH415" s="36"/>
      <c r="AI415" s="36"/>
    </row>
    <row r="416" spans="1:35" ht="15.75" customHeight="1" thickBot="1" x14ac:dyDescent="0.25">
      <c r="A416" s="455"/>
      <c r="B416" s="68"/>
      <c r="C416" s="36"/>
      <c r="D416" s="36"/>
      <c r="E416" s="36"/>
      <c r="F416" s="36"/>
      <c r="G416" s="68"/>
      <c r="H416" s="42"/>
      <c r="I416" s="42"/>
      <c r="J416" s="42"/>
      <c r="K416" s="36"/>
      <c r="L416" s="36"/>
      <c r="M416" s="36"/>
      <c r="N416" s="36"/>
      <c r="O416" s="36"/>
      <c r="P416" s="36"/>
      <c r="Q416" s="351"/>
      <c r="R416" s="351"/>
      <c r="S416" s="351"/>
      <c r="T416" s="351"/>
      <c r="U416" s="351"/>
      <c r="V416" s="351"/>
      <c r="W416" s="351"/>
      <c r="X416" s="351"/>
      <c r="Y416" s="351"/>
      <c r="Z416" s="351"/>
      <c r="AA416" s="351"/>
      <c r="AB416" s="36"/>
      <c r="AC416" s="36"/>
      <c r="AD416" s="36"/>
      <c r="AE416" s="36"/>
      <c r="AF416" s="36"/>
      <c r="AG416" s="36"/>
      <c r="AH416" s="36"/>
      <c r="AI416" s="36"/>
    </row>
    <row r="417" spans="1:35" ht="15.75" customHeight="1" x14ac:dyDescent="0.2">
      <c r="A417" s="456" t="s">
        <v>408</v>
      </c>
      <c r="B417" s="457"/>
      <c r="C417" s="457"/>
      <c r="D417" s="457"/>
      <c r="E417" s="457"/>
      <c r="F417" s="457"/>
      <c r="G417" s="457"/>
      <c r="H417" s="457"/>
      <c r="I417" s="457"/>
      <c r="J417" s="457"/>
      <c r="K417" s="457"/>
      <c r="L417" s="457"/>
      <c r="M417" s="457"/>
      <c r="N417" s="457"/>
      <c r="O417" s="457"/>
      <c r="P417" s="458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</row>
    <row r="418" spans="1:35" ht="15.75" customHeight="1" x14ac:dyDescent="0.2">
      <c r="A418" s="459"/>
      <c r="B418" s="10"/>
      <c r="C418" s="28"/>
      <c r="D418" s="10"/>
      <c r="E418" s="15" t="s">
        <v>409</v>
      </c>
      <c r="F418" s="15" t="s">
        <v>410</v>
      </c>
      <c r="G418" s="76" t="s">
        <v>411</v>
      </c>
      <c r="H418" s="76" t="s">
        <v>410</v>
      </c>
      <c r="I418" s="76" t="s">
        <v>412</v>
      </c>
      <c r="J418" s="76" t="s">
        <v>410</v>
      </c>
      <c r="K418" s="76" t="s">
        <v>413</v>
      </c>
      <c r="L418" s="76" t="s">
        <v>410</v>
      </c>
      <c r="M418" s="15" t="s">
        <v>414</v>
      </c>
      <c r="N418" s="15" t="s">
        <v>410</v>
      </c>
      <c r="O418" s="15" t="s">
        <v>265</v>
      </c>
      <c r="P418" s="175" t="s">
        <v>410</v>
      </c>
      <c r="Q418" s="68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</row>
    <row r="419" spans="1:35" ht="15" customHeight="1" x14ac:dyDescent="0.2">
      <c r="A419" s="460" t="s">
        <v>415</v>
      </c>
      <c r="B419" s="10"/>
      <c r="C419" s="409">
        <v>37</v>
      </c>
      <c r="D419" s="10"/>
      <c r="E419" s="105">
        <v>30</v>
      </c>
      <c r="F419" s="410">
        <f>(E419*100)/C419</f>
        <v>81.081081081081081</v>
      </c>
      <c r="G419" s="461">
        <v>2</v>
      </c>
      <c r="H419" s="410">
        <v>0</v>
      </c>
      <c r="I419" s="461">
        <v>25</v>
      </c>
      <c r="J419" s="410">
        <f>(I419*100)/E419</f>
        <v>83.333333333333329</v>
      </c>
      <c r="K419" s="461">
        <v>1</v>
      </c>
      <c r="L419" s="410">
        <f>(K419*100)/E419</f>
        <v>3.3333333333333335</v>
      </c>
      <c r="M419" s="105">
        <v>2</v>
      </c>
      <c r="N419" s="410">
        <v>0</v>
      </c>
      <c r="O419" s="105">
        <v>7</v>
      </c>
      <c r="P419" s="462">
        <f>(O419*100)/C419</f>
        <v>18.918918918918919</v>
      </c>
      <c r="Q419" s="68"/>
    </row>
    <row r="420" spans="1:35" ht="15" customHeight="1" thickBot="1" x14ac:dyDescent="0.25">
      <c r="A420" s="463" t="s">
        <v>416</v>
      </c>
      <c r="B420" s="259"/>
      <c r="C420" s="464">
        <v>0</v>
      </c>
      <c r="D420" s="259"/>
      <c r="E420" s="465">
        <v>0</v>
      </c>
      <c r="F420" s="466">
        <v>0</v>
      </c>
      <c r="G420" s="465">
        <v>0</v>
      </c>
      <c r="H420" s="466">
        <v>0</v>
      </c>
      <c r="I420" s="465">
        <v>0</v>
      </c>
      <c r="J420" s="466">
        <v>0</v>
      </c>
      <c r="K420" s="465">
        <v>0</v>
      </c>
      <c r="L420" s="466">
        <v>0</v>
      </c>
      <c r="M420" s="465">
        <v>0</v>
      </c>
      <c r="N420" s="466">
        <v>0</v>
      </c>
      <c r="O420" s="465">
        <v>0</v>
      </c>
      <c r="P420" s="462">
        <v>0</v>
      </c>
      <c r="Q420" s="68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</row>
    <row r="421" spans="1:35" ht="15" customHeight="1" thickBot="1" x14ac:dyDescent="0.25">
      <c r="A421" s="467"/>
      <c r="B421" s="468"/>
      <c r="C421" s="468"/>
      <c r="D421" s="468"/>
      <c r="E421" s="468"/>
      <c r="F421" s="468"/>
      <c r="G421" s="468"/>
      <c r="H421" s="468"/>
      <c r="I421" s="468"/>
      <c r="J421" s="468"/>
      <c r="K421" s="468"/>
      <c r="L421" s="39"/>
      <c r="M421" s="39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</row>
    <row r="422" spans="1:35" ht="15" customHeight="1" x14ac:dyDescent="0.2">
      <c r="A422" s="268"/>
      <c r="B422" s="70"/>
      <c r="C422" s="469"/>
      <c r="D422" s="70"/>
      <c r="E422" s="72" t="s">
        <v>409</v>
      </c>
      <c r="F422" s="72" t="s">
        <v>410</v>
      </c>
      <c r="G422" s="71" t="s">
        <v>411</v>
      </c>
      <c r="H422" s="71" t="s">
        <v>410</v>
      </c>
      <c r="I422" s="71" t="s">
        <v>412</v>
      </c>
      <c r="J422" s="71" t="s">
        <v>410</v>
      </c>
      <c r="K422" s="71" t="s">
        <v>413</v>
      </c>
      <c r="L422" s="71" t="s">
        <v>410</v>
      </c>
      <c r="M422" s="71" t="s">
        <v>417</v>
      </c>
      <c r="N422" s="71" t="s">
        <v>410</v>
      </c>
      <c r="O422" s="71" t="s">
        <v>265</v>
      </c>
      <c r="P422" s="73" t="s">
        <v>410</v>
      </c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</row>
    <row r="423" spans="1:35" ht="15" customHeight="1" x14ac:dyDescent="0.2">
      <c r="A423" s="470" t="s">
        <v>418</v>
      </c>
      <c r="B423" s="10"/>
      <c r="C423" s="471">
        <f>C424/4</f>
        <v>9</v>
      </c>
      <c r="D423" s="10"/>
      <c r="E423" s="472">
        <f>E424/4</f>
        <v>4.75</v>
      </c>
      <c r="F423" s="473">
        <f t="shared" ref="F423:F428" si="0">(E423*100)/C423</f>
        <v>52.777777777777779</v>
      </c>
      <c r="G423" s="472">
        <f>G424/4</f>
        <v>0</v>
      </c>
      <c r="H423" s="473">
        <f t="shared" ref="H423:H424" si="1">(G423*100)/E423</f>
        <v>0</v>
      </c>
      <c r="I423" s="472">
        <f>I424/4</f>
        <v>3.75</v>
      </c>
      <c r="J423" s="473">
        <f t="shared" ref="J423:J428" si="2">(I423*100)/E423</f>
        <v>78.94736842105263</v>
      </c>
      <c r="K423" s="472">
        <f>AVERAGE(K427:K428)</f>
        <v>0.5</v>
      </c>
      <c r="L423" s="473">
        <f t="shared" ref="L423:L428" si="3">(K423*100)/E423</f>
        <v>10.526315789473685</v>
      </c>
      <c r="M423" s="472">
        <f>(AVERAGE(M427:M428)/4)</f>
        <v>0.125</v>
      </c>
      <c r="N423" s="473">
        <f t="shared" ref="N423:N428" si="4">(M423*100)/E423</f>
        <v>2.6315789473684212</v>
      </c>
      <c r="O423" s="473">
        <f>O424/4</f>
        <v>4.25</v>
      </c>
      <c r="P423" s="473">
        <f t="shared" ref="P423:P428" si="5">(O423*100)/C423</f>
        <v>47.222222222222221</v>
      </c>
    </row>
    <row r="424" spans="1:35" ht="15" customHeight="1" x14ac:dyDescent="0.2">
      <c r="A424" s="470" t="s">
        <v>419</v>
      </c>
      <c r="B424" s="10"/>
      <c r="C424" s="474">
        <f>SUM(C425:D428)</f>
        <v>36</v>
      </c>
      <c r="D424" s="10"/>
      <c r="E424" s="472">
        <f>SUM(E425:E428)</f>
        <v>19</v>
      </c>
      <c r="F424" s="473">
        <f t="shared" si="0"/>
        <v>52.777777777777779</v>
      </c>
      <c r="G424" s="472">
        <f>SUM(G427:G434)</f>
        <v>0</v>
      </c>
      <c r="H424" s="473">
        <f t="shared" si="1"/>
        <v>0</v>
      </c>
      <c r="I424" s="472">
        <f>SUM(I425:I428)</f>
        <v>15</v>
      </c>
      <c r="J424" s="473">
        <f t="shared" si="2"/>
        <v>78.94736842105263</v>
      </c>
      <c r="K424" s="472">
        <f>SUM(K425:K428)</f>
        <v>2</v>
      </c>
      <c r="L424" s="473">
        <f t="shared" si="3"/>
        <v>10.526315789473685</v>
      </c>
      <c r="M424" s="472">
        <f>SUM(M425:M428)</f>
        <v>2</v>
      </c>
      <c r="N424" s="473">
        <f t="shared" si="4"/>
        <v>10.526315789473685</v>
      </c>
      <c r="O424" s="475">
        <v>17</v>
      </c>
      <c r="P424" s="473">
        <f t="shared" si="5"/>
        <v>47.222222222222221</v>
      </c>
    </row>
    <row r="425" spans="1:35" ht="15" customHeight="1" x14ac:dyDescent="0.2">
      <c r="A425" s="476" t="s">
        <v>397</v>
      </c>
      <c r="B425" s="10"/>
      <c r="C425" s="26">
        <v>6</v>
      </c>
      <c r="D425" s="10"/>
      <c r="E425" s="477">
        <v>2</v>
      </c>
      <c r="F425" s="478">
        <f t="shared" si="0"/>
        <v>33.333333333333336</v>
      </c>
      <c r="G425" s="21">
        <v>0</v>
      </c>
      <c r="H425" s="479">
        <v>0</v>
      </c>
      <c r="I425" s="77">
        <v>1</v>
      </c>
      <c r="J425" s="479">
        <f t="shared" si="2"/>
        <v>50</v>
      </c>
      <c r="K425" s="77">
        <v>1</v>
      </c>
      <c r="L425" s="479">
        <f t="shared" si="3"/>
        <v>50</v>
      </c>
      <c r="M425" s="77">
        <v>0</v>
      </c>
      <c r="N425" s="479">
        <f t="shared" si="4"/>
        <v>0</v>
      </c>
      <c r="O425" s="21">
        <v>4</v>
      </c>
      <c r="P425" s="480">
        <f t="shared" si="5"/>
        <v>66.666666666666671</v>
      </c>
    </row>
    <row r="426" spans="1:35" ht="15" customHeight="1" x14ac:dyDescent="0.2">
      <c r="A426" s="481" t="s">
        <v>398</v>
      </c>
      <c r="B426" s="10"/>
      <c r="C426" s="26">
        <v>9</v>
      </c>
      <c r="D426" s="10"/>
      <c r="E426" s="477">
        <v>8</v>
      </c>
      <c r="F426" s="478">
        <f t="shared" si="0"/>
        <v>88.888888888888886</v>
      </c>
      <c r="G426" s="21">
        <v>0</v>
      </c>
      <c r="H426" s="479">
        <v>0</v>
      </c>
      <c r="I426" s="77">
        <v>7</v>
      </c>
      <c r="J426" s="479">
        <f t="shared" si="2"/>
        <v>87.5</v>
      </c>
      <c r="K426" s="77">
        <v>0</v>
      </c>
      <c r="L426" s="479">
        <f t="shared" si="3"/>
        <v>0</v>
      </c>
      <c r="M426" s="77">
        <v>1</v>
      </c>
      <c r="N426" s="479">
        <f t="shared" si="4"/>
        <v>12.5</v>
      </c>
      <c r="O426" s="21">
        <v>1</v>
      </c>
      <c r="P426" s="480">
        <f t="shared" si="5"/>
        <v>11.111111111111111</v>
      </c>
    </row>
    <row r="427" spans="1:35" ht="15" customHeight="1" x14ac:dyDescent="0.2">
      <c r="A427" s="482" t="s">
        <v>399</v>
      </c>
      <c r="B427" s="10"/>
      <c r="C427" s="26">
        <v>15</v>
      </c>
      <c r="D427" s="10"/>
      <c r="E427" s="477">
        <v>6</v>
      </c>
      <c r="F427" s="478">
        <f t="shared" si="0"/>
        <v>40</v>
      </c>
      <c r="G427" s="21">
        <v>0</v>
      </c>
      <c r="H427" s="479">
        <v>0</v>
      </c>
      <c r="I427" s="77">
        <v>5</v>
      </c>
      <c r="J427" s="479">
        <f t="shared" si="2"/>
        <v>83.333333333333329</v>
      </c>
      <c r="K427" s="77">
        <v>1</v>
      </c>
      <c r="L427" s="479">
        <f t="shared" si="3"/>
        <v>16.666666666666668</v>
      </c>
      <c r="M427" s="77">
        <v>0</v>
      </c>
      <c r="N427" s="479">
        <f t="shared" si="4"/>
        <v>0</v>
      </c>
      <c r="O427" s="21">
        <v>9</v>
      </c>
      <c r="P427" s="480">
        <f t="shared" si="5"/>
        <v>60</v>
      </c>
    </row>
    <row r="428" spans="1:35" ht="15" customHeight="1" thickBot="1" x14ac:dyDescent="0.25">
      <c r="A428" s="483" t="s">
        <v>400</v>
      </c>
      <c r="B428" s="259"/>
      <c r="C428" s="484">
        <v>6</v>
      </c>
      <c r="D428" s="259"/>
      <c r="E428" s="485">
        <v>3</v>
      </c>
      <c r="F428" s="486">
        <f t="shared" si="0"/>
        <v>50</v>
      </c>
      <c r="G428" s="82">
        <v>0</v>
      </c>
      <c r="H428" s="487">
        <v>0</v>
      </c>
      <c r="I428" s="81">
        <v>2</v>
      </c>
      <c r="J428" s="487">
        <f t="shared" si="2"/>
        <v>66.666666666666671</v>
      </c>
      <c r="K428" s="81">
        <v>0</v>
      </c>
      <c r="L428" s="487">
        <f t="shared" si="3"/>
        <v>0</v>
      </c>
      <c r="M428" s="81">
        <v>1</v>
      </c>
      <c r="N428" s="487">
        <f t="shared" si="4"/>
        <v>33.333333333333336</v>
      </c>
      <c r="O428" s="82">
        <v>3</v>
      </c>
      <c r="P428" s="488">
        <f t="shared" si="5"/>
        <v>50</v>
      </c>
    </row>
    <row r="429" spans="1:35" ht="15" customHeight="1" thickBot="1" x14ac:dyDescent="0.25">
      <c r="A429" s="489"/>
      <c r="B429" s="468"/>
      <c r="C429" s="468"/>
      <c r="D429" s="468"/>
      <c r="E429" s="468"/>
      <c r="F429" s="468"/>
      <c r="G429" s="468"/>
      <c r="H429" s="468"/>
      <c r="I429" s="468"/>
      <c r="J429" s="468"/>
      <c r="K429" s="468"/>
      <c r="L429" s="68"/>
      <c r="M429" s="68"/>
    </row>
    <row r="430" spans="1:35" ht="15" customHeight="1" x14ac:dyDescent="0.2">
      <c r="A430" s="268"/>
      <c r="B430" s="70"/>
      <c r="C430" s="490"/>
      <c r="D430" s="72" t="s">
        <v>410</v>
      </c>
      <c r="E430" s="72" t="s">
        <v>409</v>
      </c>
      <c r="F430" s="72" t="s">
        <v>410</v>
      </c>
      <c r="G430" s="71" t="s">
        <v>411</v>
      </c>
      <c r="H430" s="71" t="s">
        <v>410</v>
      </c>
      <c r="I430" s="71" t="s">
        <v>412</v>
      </c>
      <c r="J430" s="71" t="s">
        <v>410</v>
      </c>
      <c r="K430" s="71" t="s">
        <v>413</v>
      </c>
      <c r="L430" s="71" t="s">
        <v>410</v>
      </c>
      <c r="M430" s="71" t="s">
        <v>417</v>
      </c>
      <c r="N430" s="71" t="s">
        <v>410</v>
      </c>
      <c r="O430" s="71" t="s">
        <v>265</v>
      </c>
      <c r="P430" s="73" t="s">
        <v>410</v>
      </c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</row>
    <row r="431" spans="1:35" ht="15" customHeight="1" x14ac:dyDescent="0.2">
      <c r="A431" s="257" t="s">
        <v>420</v>
      </c>
      <c r="B431" s="10"/>
      <c r="C431" s="21">
        <v>36</v>
      </c>
      <c r="D431" s="27">
        <f>(C431*100)/C431</f>
        <v>100</v>
      </c>
      <c r="E431" s="21">
        <v>19</v>
      </c>
      <c r="F431" s="27">
        <f>(E431*100)/C431</f>
        <v>52.777777777777779</v>
      </c>
      <c r="G431" s="21">
        <v>0</v>
      </c>
      <c r="H431" s="27">
        <f>(G431*100)/E431</f>
        <v>0</v>
      </c>
      <c r="I431" s="77">
        <v>16</v>
      </c>
      <c r="J431" s="27">
        <f>(I431*100)/E431</f>
        <v>84.21052631578948</v>
      </c>
      <c r="K431" s="77">
        <v>1</v>
      </c>
      <c r="L431" s="27">
        <f>(K431*100)/E431</f>
        <v>5.2631578947368425</v>
      </c>
      <c r="M431" s="77">
        <v>2</v>
      </c>
      <c r="N431" s="27">
        <f>(M431*100)/E431</f>
        <v>10.526315789473685</v>
      </c>
      <c r="O431" s="21">
        <v>17</v>
      </c>
      <c r="P431" s="480">
        <f>(O431*100)/C431</f>
        <v>47.222222222222221</v>
      </c>
    </row>
    <row r="432" spans="1:35" ht="15" customHeight="1" x14ac:dyDescent="0.2">
      <c r="A432" s="470" t="s">
        <v>421</v>
      </c>
      <c r="B432" s="10"/>
      <c r="C432" s="21">
        <v>0</v>
      </c>
      <c r="D432" s="27">
        <f>(C432*100)/C431</f>
        <v>0</v>
      </c>
      <c r="E432" s="77">
        <v>0</v>
      </c>
      <c r="F432" s="479">
        <v>0</v>
      </c>
      <c r="G432" s="77">
        <v>0</v>
      </c>
      <c r="H432" s="27">
        <v>0</v>
      </c>
      <c r="I432" s="77">
        <v>0</v>
      </c>
      <c r="J432" s="27">
        <v>0</v>
      </c>
      <c r="K432" s="77">
        <v>0</v>
      </c>
      <c r="L432" s="27">
        <v>0</v>
      </c>
      <c r="M432" s="77">
        <v>0</v>
      </c>
      <c r="N432" s="27">
        <v>0</v>
      </c>
      <c r="O432" s="77">
        <v>0</v>
      </c>
      <c r="P432" s="491">
        <v>0</v>
      </c>
    </row>
    <row r="433" spans="1:35" ht="15" customHeight="1" x14ac:dyDescent="0.2">
      <c r="A433" s="492" t="s">
        <v>403</v>
      </c>
      <c r="B433" s="10"/>
      <c r="C433" s="21">
        <v>5</v>
      </c>
      <c r="D433" s="27">
        <f>(C433*100)/C431</f>
        <v>13.888888888888889</v>
      </c>
      <c r="E433" s="21">
        <v>4</v>
      </c>
      <c r="F433" s="27">
        <f>(E433*100)/C433</f>
        <v>80</v>
      </c>
      <c r="G433" s="21">
        <v>0</v>
      </c>
      <c r="H433" s="27">
        <f>(G433*100)/E433</f>
        <v>0</v>
      </c>
      <c r="I433" s="77">
        <v>3</v>
      </c>
      <c r="J433" s="27">
        <f>(I433*100)/E433</f>
        <v>75</v>
      </c>
      <c r="K433" s="77">
        <v>1</v>
      </c>
      <c r="L433" s="27">
        <f>(K433*100)/E433</f>
        <v>25</v>
      </c>
      <c r="M433" s="77">
        <v>0</v>
      </c>
      <c r="N433" s="27">
        <f>(M433*100)/E433</f>
        <v>0</v>
      </c>
      <c r="O433" s="77">
        <v>1</v>
      </c>
      <c r="P433" s="480">
        <f>(O433*100)/C433</f>
        <v>20</v>
      </c>
    </row>
    <row r="434" spans="1:35" ht="15" customHeight="1" x14ac:dyDescent="0.2">
      <c r="A434" s="460" t="s">
        <v>422</v>
      </c>
      <c r="B434" s="10"/>
      <c r="C434" s="108">
        <f>C433/4</f>
        <v>1.25</v>
      </c>
      <c r="D434" s="108"/>
      <c r="E434" s="108"/>
      <c r="F434" s="108"/>
      <c r="G434" s="108"/>
      <c r="H434" s="108"/>
      <c r="I434" s="493"/>
      <c r="J434" s="108"/>
      <c r="K434" s="493"/>
      <c r="L434" s="108"/>
      <c r="M434" s="493"/>
      <c r="N434" s="108"/>
      <c r="O434" s="108"/>
      <c r="P434" s="494"/>
    </row>
    <row r="435" spans="1:35" ht="15" customHeight="1" x14ac:dyDescent="0.2">
      <c r="A435" s="257" t="s">
        <v>423</v>
      </c>
      <c r="B435" s="10"/>
      <c r="C435" s="21">
        <v>30</v>
      </c>
      <c r="D435" s="27">
        <f>(C435*100)/C431</f>
        <v>83.333333333333329</v>
      </c>
      <c r="E435" s="21">
        <v>13</v>
      </c>
      <c r="F435" s="27">
        <f>(E435*100)/C435</f>
        <v>43.333333333333336</v>
      </c>
      <c r="G435" s="21">
        <v>0</v>
      </c>
      <c r="H435" s="27"/>
      <c r="I435" s="77">
        <v>11</v>
      </c>
      <c r="J435" s="27"/>
      <c r="K435" s="77"/>
      <c r="L435" s="27"/>
      <c r="M435" s="77">
        <v>2</v>
      </c>
      <c r="N435" s="27"/>
      <c r="O435" s="21">
        <v>15</v>
      </c>
      <c r="P435" s="480">
        <f>(O435*100)/C435</f>
        <v>50</v>
      </c>
    </row>
    <row r="436" spans="1:35" ht="15" customHeight="1" x14ac:dyDescent="0.2">
      <c r="A436" s="460" t="s">
        <v>424</v>
      </c>
      <c r="B436" s="10"/>
      <c r="C436" s="108">
        <f>C435/4</f>
        <v>7.5</v>
      </c>
      <c r="D436" s="108"/>
      <c r="E436" s="108"/>
      <c r="F436" s="108"/>
      <c r="G436" s="108"/>
      <c r="H436" s="108"/>
      <c r="I436" s="493"/>
      <c r="J436" s="108"/>
      <c r="K436" s="493"/>
      <c r="L436" s="108"/>
      <c r="M436" s="493"/>
      <c r="N436" s="108"/>
      <c r="O436" s="108"/>
      <c r="P436" s="494"/>
    </row>
    <row r="437" spans="1:35" ht="15" customHeight="1" x14ac:dyDescent="0.2">
      <c r="A437" s="460" t="s">
        <v>425</v>
      </c>
      <c r="B437" s="10"/>
      <c r="C437" s="108">
        <f>(D362+D348+D325+D308)/4</f>
        <v>52.291964285714286</v>
      </c>
      <c r="D437" s="108"/>
      <c r="E437" s="108"/>
      <c r="F437" s="108"/>
      <c r="G437" s="108"/>
      <c r="H437" s="108"/>
      <c r="I437" s="493"/>
      <c r="J437" s="108"/>
      <c r="K437" s="493"/>
      <c r="L437" s="108"/>
      <c r="M437" s="493"/>
      <c r="N437" s="108"/>
      <c r="O437" s="108"/>
      <c r="P437" s="494"/>
    </row>
    <row r="438" spans="1:35" ht="15" customHeight="1" x14ac:dyDescent="0.2">
      <c r="A438" s="257" t="s">
        <v>426</v>
      </c>
      <c r="B438" s="10"/>
      <c r="C438" s="21">
        <v>1</v>
      </c>
      <c r="D438" s="27">
        <f>(C438*100)/C431</f>
        <v>2.7777777777777777</v>
      </c>
      <c r="E438" s="21">
        <v>0</v>
      </c>
      <c r="F438" s="27">
        <f t="shared" ref="F438:F441" si="6">(E438*100)/C438</f>
        <v>0</v>
      </c>
      <c r="G438" s="21">
        <v>0</v>
      </c>
      <c r="H438" s="27">
        <v>0</v>
      </c>
      <c r="I438" s="77">
        <v>0</v>
      </c>
      <c r="J438" s="27">
        <v>0</v>
      </c>
      <c r="K438" s="77">
        <v>1</v>
      </c>
      <c r="L438" s="27">
        <v>0</v>
      </c>
      <c r="M438" s="77">
        <v>0</v>
      </c>
      <c r="N438" s="27">
        <f t="shared" ref="N438:N441" si="7">(M438*100)/C438</f>
        <v>0</v>
      </c>
      <c r="O438" s="21">
        <v>1</v>
      </c>
      <c r="P438" s="480">
        <f t="shared" ref="P438:P441" si="8">(O438*100)/C438</f>
        <v>100</v>
      </c>
    </row>
    <row r="439" spans="1:35" ht="15" customHeight="1" x14ac:dyDescent="0.2">
      <c r="A439" s="495" t="s">
        <v>427</v>
      </c>
      <c r="B439" s="10"/>
      <c r="C439" s="21">
        <v>6</v>
      </c>
      <c r="D439" s="27">
        <f>(C439*100)/C435</f>
        <v>20</v>
      </c>
      <c r="E439" s="21">
        <v>1</v>
      </c>
      <c r="F439" s="27">
        <f t="shared" si="6"/>
        <v>16.666666666666668</v>
      </c>
      <c r="G439" s="21">
        <v>0</v>
      </c>
      <c r="H439" s="27">
        <f t="shared" ref="H439:H441" si="9">(G439*100)/E439</f>
        <v>0</v>
      </c>
      <c r="I439" s="77">
        <v>1</v>
      </c>
      <c r="J439" s="27">
        <f t="shared" ref="J439:J441" si="10">(I439*100)/E439</f>
        <v>100</v>
      </c>
      <c r="K439" s="77">
        <v>0</v>
      </c>
      <c r="L439" s="27">
        <f t="shared" ref="L439:L441" si="11">(K439*100)/E439</f>
        <v>0</v>
      </c>
      <c r="M439" s="77">
        <v>0</v>
      </c>
      <c r="N439" s="27">
        <f t="shared" si="7"/>
        <v>0</v>
      </c>
      <c r="O439" s="21">
        <v>5</v>
      </c>
      <c r="P439" s="480">
        <f t="shared" si="8"/>
        <v>83.333333333333329</v>
      </c>
    </row>
    <row r="440" spans="1:35" ht="15" customHeight="1" x14ac:dyDescent="0.2">
      <c r="A440" s="496" t="s">
        <v>405</v>
      </c>
      <c r="B440" s="10"/>
      <c r="C440" s="21">
        <v>3</v>
      </c>
      <c r="D440" s="27">
        <f>(C440*100)/C435</f>
        <v>10</v>
      </c>
      <c r="E440" s="21">
        <v>1</v>
      </c>
      <c r="F440" s="27">
        <f t="shared" si="6"/>
        <v>33.333333333333336</v>
      </c>
      <c r="G440" s="21">
        <v>0</v>
      </c>
      <c r="H440" s="27">
        <f t="shared" si="9"/>
        <v>0</v>
      </c>
      <c r="I440" s="77">
        <v>1</v>
      </c>
      <c r="J440" s="27">
        <f t="shared" si="10"/>
        <v>100</v>
      </c>
      <c r="K440" s="77">
        <v>0</v>
      </c>
      <c r="L440" s="27">
        <f t="shared" si="11"/>
        <v>0</v>
      </c>
      <c r="M440" s="77">
        <v>0</v>
      </c>
      <c r="N440" s="27">
        <f t="shared" si="7"/>
        <v>0</v>
      </c>
      <c r="O440" s="21">
        <v>2</v>
      </c>
      <c r="P440" s="480">
        <f t="shared" si="8"/>
        <v>66.666666666666671</v>
      </c>
    </row>
    <row r="441" spans="1:35" ht="15" customHeight="1" thickBot="1" x14ac:dyDescent="0.25">
      <c r="A441" s="497" t="s">
        <v>406</v>
      </c>
      <c r="B441" s="259"/>
      <c r="C441" s="82">
        <v>21</v>
      </c>
      <c r="D441" s="498">
        <f>(C441*100)/C435</f>
        <v>70</v>
      </c>
      <c r="E441" s="82">
        <v>12</v>
      </c>
      <c r="F441" s="498">
        <f t="shared" si="6"/>
        <v>57.142857142857146</v>
      </c>
      <c r="G441" s="82">
        <v>0</v>
      </c>
      <c r="H441" s="498">
        <f t="shared" si="9"/>
        <v>0</v>
      </c>
      <c r="I441" s="81">
        <v>10</v>
      </c>
      <c r="J441" s="498">
        <f t="shared" si="10"/>
        <v>83.333333333333329</v>
      </c>
      <c r="K441" s="81">
        <v>0</v>
      </c>
      <c r="L441" s="498">
        <f t="shared" si="11"/>
        <v>0</v>
      </c>
      <c r="M441" s="81">
        <v>2</v>
      </c>
      <c r="N441" s="498">
        <f t="shared" si="7"/>
        <v>9.5238095238095237</v>
      </c>
      <c r="O441" s="82">
        <v>7</v>
      </c>
      <c r="P441" s="488">
        <f t="shared" si="8"/>
        <v>33.333333333333336</v>
      </c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</row>
    <row r="442" spans="1:35" ht="15" customHeight="1" thickBot="1" x14ac:dyDescent="0.25">
      <c r="A442" s="39"/>
      <c r="B442" s="191"/>
      <c r="C442" s="39"/>
      <c r="D442" s="39"/>
      <c r="E442" s="39"/>
      <c r="F442" s="39"/>
      <c r="G442" s="197"/>
      <c r="H442" s="197"/>
      <c r="I442" s="197"/>
      <c r="J442" s="39"/>
      <c r="K442" s="39"/>
      <c r="L442" s="39"/>
      <c r="M442" s="39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</row>
    <row r="443" spans="1:35" ht="15" customHeight="1" thickBot="1" x14ac:dyDescent="0.25">
      <c r="A443" s="499"/>
      <c r="B443" s="500"/>
      <c r="C443" s="501"/>
      <c r="D443" s="500"/>
      <c r="E443" s="502" t="s">
        <v>409</v>
      </c>
      <c r="F443" s="502" t="s">
        <v>410</v>
      </c>
      <c r="G443" s="503" t="s">
        <v>411</v>
      </c>
      <c r="H443" s="503" t="s">
        <v>410</v>
      </c>
      <c r="I443" s="503" t="s">
        <v>412</v>
      </c>
      <c r="J443" s="503" t="s">
        <v>410</v>
      </c>
      <c r="K443" s="503" t="s">
        <v>413</v>
      </c>
      <c r="L443" s="503" t="s">
        <v>410</v>
      </c>
      <c r="M443" s="503" t="s">
        <v>417</v>
      </c>
      <c r="N443" s="503" t="s">
        <v>410</v>
      </c>
      <c r="O443" s="503" t="s">
        <v>265</v>
      </c>
      <c r="P443" s="73" t="s">
        <v>410</v>
      </c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</row>
    <row r="444" spans="1:35" ht="15" customHeight="1" x14ac:dyDescent="0.2">
      <c r="A444" s="504" t="s">
        <v>428</v>
      </c>
      <c r="B444" s="70"/>
      <c r="C444" s="505">
        <f>C445/3</f>
        <v>12.666666666666666</v>
      </c>
      <c r="D444" s="70"/>
      <c r="E444" s="506">
        <f>E445/4</f>
        <v>7.5</v>
      </c>
      <c r="F444" s="507">
        <f t="shared" ref="F444:F452" si="12">(E444*100)/C444</f>
        <v>59.21052631578948</v>
      </c>
      <c r="G444" s="506">
        <f>G445/4</f>
        <v>0.5</v>
      </c>
      <c r="H444" s="507">
        <f t="shared" ref="H444:H452" si="13">(G444*100)/E444</f>
        <v>6.666666666666667</v>
      </c>
      <c r="I444" s="506">
        <f>I445/4</f>
        <v>6.75</v>
      </c>
      <c r="J444" s="507">
        <f t="shared" ref="J444:J452" si="14">(I444*100)/E444</f>
        <v>90</v>
      </c>
      <c r="K444" s="506">
        <f>K445/4</f>
        <v>0</v>
      </c>
      <c r="L444" s="507">
        <f t="shared" ref="L444:L445" si="15">(K444*100)/E444</f>
        <v>0</v>
      </c>
      <c r="M444" s="506">
        <f>M445/4</f>
        <v>0.5</v>
      </c>
      <c r="N444" s="507">
        <f t="shared" ref="N444:N452" si="16">(M444*100)/E444</f>
        <v>6.666666666666667</v>
      </c>
      <c r="O444" s="507">
        <f>O445/4</f>
        <v>2</v>
      </c>
      <c r="P444" s="508">
        <f t="shared" ref="P444:P452" si="17">(O444*100)/C444</f>
        <v>15.789473684210527</v>
      </c>
    </row>
    <row r="445" spans="1:35" ht="15" customHeight="1" x14ac:dyDescent="0.2">
      <c r="A445" s="470" t="s">
        <v>419</v>
      </c>
      <c r="B445" s="10"/>
      <c r="C445" s="509">
        <v>38</v>
      </c>
      <c r="D445" s="10"/>
      <c r="E445" s="475">
        <v>30</v>
      </c>
      <c r="F445" s="473">
        <f t="shared" si="12"/>
        <v>78.94736842105263</v>
      </c>
      <c r="G445" s="475">
        <v>2</v>
      </c>
      <c r="H445" s="473">
        <f t="shared" si="13"/>
        <v>6.666666666666667</v>
      </c>
      <c r="I445" s="475">
        <f>SUM(I446:I452)</f>
        <v>27</v>
      </c>
      <c r="J445" s="473">
        <f t="shared" si="14"/>
        <v>90</v>
      </c>
      <c r="K445" s="475">
        <f>SUM(K446:K452)</f>
        <v>0</v>
      </c>
      <c r="L445" s="473">
        <f t="shared" si="15"/>
        <v>0</v>
      </c>
      <c r="M445" s="475">
        <v>2</v>
      </c>
      <c r="N445" s="473">
        <f t="shared" si="16"/>
        <v>6.666666666666667</v>
      </c>
      <c r="O445" s="475">
        <v>8</v>
      </c>
      <c r="P445" s="510">
        <f t="shared" si="17"/>
        <v>21.05263157894737</v>
      </c>
    </row>
    <row r="446" spans="1:35" ht="15" customHeight="1" x14ac:dyDescent="0.2">
      <c r="A446" s="257" t="s">
        <v>390</v>
      </c>
      <c r="B446" s="10"/>
      <c r="C446" s="511">
        <v>3</v>
      </c>
      <c r="D446" s="10"/>
      <c r="E446" s="512">
        <v>3</v>
      </c>
      <c r="F446" s="478">
        <f t="shared" si="12"/>
        <v>100</v>
      </c>
      <c r="G446" s="512">
        <v>2</v>
      </c>
      <c r="H446" s="478">
        <f t="shared" si="13"/>
        <v>66.666666666666671</v>
      </c>
      <c r="I446" s="512">
        <v>1</v>
      </c>
      <c r="J446" s="478">
        <f t="shared" si="14"/>
        <v>33.333333333333336</v>
      </c>
      <c r="K446" s="512">
        <v>0</v>
      </c>
      <c r="L446" s="478">
        <f>(K447*100)/E447</f>
        <v>0</v>
      </c>
      <c r="M446" s="512">
        <v>0</v>
      </c>
      <c r="N446" s="478">
        <f t="shared" si="16"/>
        <v>0</v>
      </c>
      <c r="O446" s="512">
        <v>0</v>
      </c>
      <c r="P446" s="513">
        <f t="shared" si="17"/>
        <v>0</v>
      </c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</row>
    <row r="447" spans="1:35" ht="15" customHeight="1" x14ac:dyDescent="0.2">
      <c r="A447" s="514" t="s">
        <v>391</v>
      </c>
      <c r="B447" s="10"/>
      <c r="C447" s="26">
        <v>9</v>
      </c>
      <c r="D447" s="10"/>
      <c r="E447" s="283">
        <v>7</v>
      </c>
      <c r="F447" s="478">
        <f t="shared" si="12"/>
        <v>77.777777777777771</v>
      </c>
      <c r="G447" s="283">
        <v>0</v>
      </c>
      <c r="H447" s="478">
        <f t="shared" si="13"/>
        <v>0</v>
      </c>
      <c r="I447" s="283">
        <v>7</v>
      </c>
      <c r="J447" s="478">
        <f t="shared" si="14"/>
        <v>100</v>
      </c>
      <c r="K447" s="283">
        <v>0</v>
      </c>
      <c r="L447" s="478">
        <f t="shared" ref="L447:L452" si="18">(K447*100)/E447</f>
        <v>0</v>
      </c>
      <c r="M447" s="283">
        <v>0</v>
      </c>
      <c r="N447" s="478">
        <f t="shared" si="16"/>
        <v>0</v>
      </c>
      <c r="O447" s="283">
        <v>2</v>
      </c>
      <c r="P447" s="513">
        <f t="shared" si="17"/>
        <v>22.222222222222221</v>
      </c>
    </row>
    <row r="448" spans="1:35" ht="15" customHeight="1" x14ac:dyDescent="0.2">
      <c r="A448" s="515" t="s">
        <v>392</v>
      </c>
      <c r="B448" s="10"/>
      <c r="C448" s="511">
        <v>1</v>
      </c>
      <c r="D448" s="10"/>
      <c r="E448" s="512">
        <v>1</v>
      </c>
      <c r="F448" s="478">
        <f t="shared" si="12"/>
        <v>100</v>
      </c>
      <c r="G448" s="512">
        <v>0</v>
      </c>
      <c r="H448" s="478">
        <f t="shared" si="13"/>
        <v>0</v>
      </c>
      <c r="I448" s="512">
        <v>1</v>
      </c>
      <c r="J448" s="478">
        <f t="shared" si="14"/>
        <v>100</v>
      </c>
      <c r="K448" s="512">
        <v>0</v>
      </c>
      <c r="L448" s="478">
        <f t="shared" si="18"/>
        <v>0</v>
      </c>
      <c r="M448" s="512">
        <v>0</v>
      </c>
      <c r="N448" s="478">
        <f t="shared" si="16"/>
        <v>0</v>
      </c>
      <c r="O448" s="512">
        <v>0</v>
      </c>
      <c r="P448" s="513">
        <f t="shared" si="17"/>
        <v>0</v>
      </c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</row>
    <row r="449" spans="1:35" ht="15" customHeight="1" x14ac:dyDescent="0.2">
      <c r="A449" s="516" t="s">
        <v>393</v>
      </c>
      <c r="B449" s="10"/>
      <c r="C449" s="26">
        <v>8</v>
      </c>
      <c r="D449" s="10"/>
      <c r="E449" s="283">
        <v>5</v>
      </c>
      <c r="F449" s="478">
        <f t="shared" si="12"/>
        <v>62.5</v>
      </c>
      <c r="G449" s="283">
        <v>0</v>
      </c>
      <c r="H449" s="478">
        <f t="shared" si="13"/>
        <v>0</v>
      </c>
      <c r="I449" s="283">
        <v>7</v>
      </c>
      <c r="J449" s="478">
        <f t="shared" si="14"/>
        <v>140</v>
      </c>
      <c r="K449" s="283">
        <v>0</v>
      </c>
      <c r="L449" s="478">
        <f t="shared" si="18"/>
        <v>0</v>
      </c>
      <c r="M449" s="283">
        <v>0</v>
      </c>
      <c r="N449" s="478">
        <f t="shared" si="16"/>
        <v>0</v>
      </c>
      <c r="O449" s="283">
        <v>1</v>
      </c>
      <c r="P449" s="513">
        <f t="shared" si="17"/>
        <v>12.5</v>
      </c>
    </row>
    <row r="450" spans="1:35" ht="15" customHeight="1" x14ac:dyDescent="0.2">
      <c r="A450" s="496" t="s">
        <v>394</v>
      </c>
      <c r="B450" s="10"/>
      <c r="C450" s="26">
        <v>2</v>
      </c>
      <c r="D450" s="10"/>
      <c r="E450" s="512">
        <v>2</v>
      </c>
      <c r="F450" s="478">
        <f t="shared" si="12"/>
        <v>100</v>
      </c>
      <c r="G450" s="512">
        <v>0</v>
      </c>
      <c r="H450" s="478">
        <f t="shared" si="13"/>
        <v>0</v>
      </c>
      <c r="I450" s="512">
        <v>2</v>
      </c>
      <c r="J450" s="478">
        <f t="shared" si="14"/>
        <v>100</v>
      </c>
      <c r="K450" s="512">
        <v>0</v>
      </c>
      <c r="L450" s="478">
        <f t="shared" si="18"/>
        <v>0</v>
      </c>
      <c r="M450" s="512">
        <v>0</v>
      </c>
      <c r="N450" s="478">
        <f t="shared" si="16"/>
        <v>0</v>
      </c>
      <c r="O450" s="512">
        <v>0</v>
      </c>
      <c r="P450" s="513">
        <f t="shared" si="17"/>
        <v>0</v>
      </c>
    </row>
    <row r="451" spans="1:35" ht="15" customHeight="1" x14ac:dyDescent="0.2">
      <c r="A451" s="517" t="s">
        <v>395</v>
      </c>
      <c r="B451" s="10"/>
      <c r="C451" s="26">
        <v>5</v>
      </c>
      <c r="D451" s="10"/>
      <c r="E451" s="283">
        <v>4</v>
      </c>
      <c r="F451" s="478">
        <f t="shared" si="12"/>
        <v>80</v>
      </c>
      <c r="G451" s="283">
        <v>0</v>
      </c>
      <c r="H451" s="478">
        <f t="shared" si="13"/>
        <v>0</v>
      </c>
      <c r="I451" s="283">
        <v>4</v>
      </c>
      <c r="J451" s="478">
        <f t="shared" si="14"/>
        <v>100</v>
      </c>
      <c r="K451" s="283">
        <v>0</v>
      </c>
      <c r="L451" s="478">
        <f t="shared" si="18"/>
        <v>0</v>
      </c>
      <c r="M451" s="283">
        <v>0</v>
      </c>
      <c r="N451" s="478">
        <f t="shared" si="16"/>
        <v>0</v>
      </c>
      <c r="O451" s="283">
        <v>1</v>
      </c>
      <c r="P451" s="513">
        <f t="shared" si="17"/>
        <v>20</v>
      </c>
    </row>
    <row r="452" spans="1:35" ht="15" customHeight="1" thickBot="1" x14ac:dyDescent="0.25">
      <c r="A452" s="518" t="s">
        <v>396</v>
      </c>
      <c r="B452" s="259"/>
      <c r="C452" s="484">
        <v>10</v>
      </c>
      <c r="D452" s="259"/>
      <c r="E452" s="519">
        <v>5</v>
      </c>
      <c r="F452" s="486">
        <f t="shared" si="12"/>
        <v>50</v>
      </c>
      <c r="G452" s="519">
        <v>0</v>
      </c>
      <c r="H452" s="486">
        <f t="shared" si="13"/>
        <v>0</v>
      </c>
      <c r="I452" s="519">
        <v>5</v>
      </c>
      <c r="J452" s="486">
        <f t="shared" si="14"/>
        <v>100</v>
      </c>
      <c r="K452" s="519">
        <v>0</v>
      </c>
      <c r="L452" s="486">
        <f t="shared" si="18"/>
        <v>0</v>
      </c>
      <c r="M452" s="519">
        <v>0</v>
      </c>
      <c r="N452" s="486">
        <f t="shared" si="16"/>
        <v>0</v>
      </c>
      <c r="O452" s="519">
        <v>5</v>
      </c>
      <c r="P452" s="520">
        <f t="shared" si="17"/>
        <v>50</v>
      </c>
    </row>
    <row r="453" spans="1:35" ht="15" customHeight="1" thickBot="1" x14ac:dyDescent="0.25">
      <c r="A453" s="39"/>
      <c r="B453" s="191"/>
      <c r="C453" s="39"/>
      <c r="D453" s="39"/>
      <c r="E453" s="39"/>
      <c r="F453" s="39"/>
      <c r="G453" s="197"/>
      <c r="H453" s="197"/>
      <c r="I453" s="197"/>
      <c r="J453" s="39"/>
      <c r="K453" s="39"/>
      <c r="L453" s="39"/>
      <c r="M453" s="39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</row>
    <row r="454" spans="1:35" ht="15" customHeight="1" thickBot="1" x14ac:dyDescent="0.25">
      <c r="A454" s="499"/>
      <c r="B454" s="500"/>
      <c r="C454" s="521"/>
      <c r="D454" s="502" t="s">
        <v>410</v>
      </c>
      <c r="E454" s="502" t="s">
        <v>409</v>
      </c>
      <c r="F454" s="502" t="s">
        <v>410</v>
      </c>
      <c r="G454" s="503" t="s">
        <v>411</v>
      </c>
      <c r="H454" s="503" t="s">
        <v>410</v>
      </c>
      <c r="I454" s="503" t="s">
        <v>412</v>
      </c>
      <c r="J454" s="503" t="s">
        <v>410</v>
      </c>
      <c r="K454" s="503" t="s">
        <v>413</v>
      </c>
      <c r="L454" s="503" t="s">
        <v>410</v>
      </c>
      <c r="M454" s="503" t="s">
        <v>417</v>
      </c>
      <c r="N454" s="503" t="s">
        <v>410</v>
      </c>
      <c r="O454" s="503" t="s">
        <v>265</v>
      </c>
      <c r="P454" s="522" t="s">
        <v>410</v>
      </c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</row>
    <row r="455" spans="1:35" ht="15" customHeight="1" x14ac:dyDescent="0.2">
      <c r="A455" s="268" t="s">
        <v>429</v>
      </c>
      <c r="B455" s="70"/>
      <c r="C455" s="523">
        <f>C445</f>
        <v>38</v>
      </c>
      <c r="D455" s="524">
        <f>(C455*100)/C455</f>
        <v>100</v>
      </c>
      <c r="E455" s="525">
        <v>17</v>
      </c>
      <c r="F455" s="524">
        <f t="shared" ref="F455:F457" si="19">(E455*100)/C455</f>
        <v>44.736842105263158</v>
      </c>
      <c r="G455" s="526">
        <v>0</v>
      </c>
      <c r="H455" s="524">
        <v>0</v>
      </c>
      <c r="I455" s="526">
        <v>17</v>
      </c>
      <c r="J455" s="524">
        <f t="shared" ref="J455:J456" si="20">(I455*100)/E455</f>
        <v>100</v>
      </c>
      <c r="K455" s="526">
        <v>0</v>
      </c>
      <c r="L455" s="524">
        <v>0</v>
      </c>
      <c r="M455" s="526">
        <v>0</v>
      </c>
      <c r="N455" s="524">
        <v>0</v>
      </c>
      <c r="O455" s="525">
        <v>6</v>
      </c>
      <c r="P455" s="527">
        <f t="shared" ref="P455:P457" si="21">(O455*100)/C455</f>
        <v>15.789473684210526</v>
      </c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</row>
    <row r="456" spans="1:35" ht="15" customHeight="1" x14ac:dyDescent="0.2">
      <c r="A456" s="470" t="s">
        <v>421</v>
      </c>
      <c r="B456" s="9"/>
      <c r="C456" s="21">
        <v>4</v>
      </c>
      <c r="D456" s="27">
        <f>(C456*100)/C455</f>
        <v>10.526315789473685</v>
      </c>
      <c r="E456" s="77">
        <v>4</v>
      </c>
      <c r="F456" s="27">
        <f t="shared" si="19"/>
        <v>100</v>
      </c>
      <c r="G456" s="77">
        <v>0</v>
      </c>
      <c r="H456" s="27">
        <v>0</v>
      </c>
      <c r="I456" s="77">
        <v>4</v>
      </c>
      <c r="J456" s="27">
        <f t="shared" si="20"/>
        <v>100</v>
      </c>
      <c r="K456" s="77">
        <v>0</v>
      </c>
      <c r="L456" s="27">
        <v>0</v>
      </c>
      <c r="M456" s="77">
        <v>0</v>
      </c>
      <c r="N456" s="27">
        <v>0</v>
      </c>
      <c r="O456" s="77">
        <v>0</v>
      </c>
      <c r="P456" s="480">
        <f t="shared" si="21"/>
        <v>0</v>
      </c>
    </row>
    <row r="457" spans="1:35" ht="15" customHeight="1" x14ac:dyDescent="0.2">
      <c r="A457" s="492" t="s">
        <v>403</v>
      </c>
      <c r="B457" s="9"/>
      <c r="C457" s="21">
        <v>1</v>
      </c>
      <c r="D457" s="27">
        <f>(C457*100)/C455</f>
        <v>2.6315789473684212</v>
      </c>
      <c r="E457" s="21">
        <v>0</v>
      </c>
      <c r="F457" s="27">
        <f t="shared" si="19"/>
        <v>0</v>
      </c>
      <c r="G457" s="21">
        <v>0</v>
      </c>
      <c r="H457" s="27">
        <v>0</v>
      </c>
      <c r="I457" s="77">
        <v>0</v>
      </c>
      <c r="J457" s="27">
        <f>(I457*100)/C457</f>
        <v>0</v>
      </c>
      <c r="K457" s="77">
        <v>0</v>
      </c>
      <c r="L457" s="27">
        <v>0</v>
      </c>
      <c r="M457" s="77">
        <v>0</v>
      </c>
      <c r="N457" s="27">
        <v>0</v>
      </c>
      <c r="O457" s="77">
        <v>1</v>
      </c>
      <c r="P457" s="480">
        <f t="shared" si="21"/>
        <v>100</v>
      </c>
    </row>
    <row r="458" spans="1:35" ht="15" customHeight="1" x14ac:dyDescent="0.2">
      <c r="A458" s="460" t="s">
        <v>422</v>
      </c>
      <c r="B458" s="9"/>
      <c r="C458" s="108">
        <f>C457/4</f>
        <v>0.25</v>
      </c>
      <c r="D458" s="108"/>
      <c r="E458" s="108"/>
      <c r="F458" s="108"/>
      <c r="G458" s="108"/>
      <c r="H458" s="108"/>
      <c r="I458" s="493"/>
      <c r="J458" s="108"/>
      <c r="K458" s="493"/>
      <c r="L458" s="108"/>
      <c r="M458" s="493"/>
      <c r="N458" s="108"/>
      <c r="O458" s="108"/>
      <c r="P458" s="494"/>
    </row>
    <row r="459" spans="1:35" ht="15" customHeight="1" x14ac:dyDescent="0.2">
      <c r="A459" s="257" t="s">
        <v>430</v>
      </c>
      <c r="B459" s="10"/>
      <c r="C459" s="21">
        <v>0</v>
      </c>
      <c r="D459" s="27">
        <v>0</v>
      </c>
      <c r="E459" s="21">
        <v>0</v>
      </c>
      <c r="F459" s="27">
        <v>0</v>
      </c>
      <c r="G459" s="21">
        <v>0</v>
      </c>
      <c r="H459" s="27">
        <v>0</v>
      </c>
      <c r="I459" s="77">
        <v>0</v>
      </c>
      <c r="J459" s="27">
        <v>0</v>
      </c>
      <c r="K459" s="77">
        <v>0</v>
      </c>
      <c r="L459" s="27">
        <v>0</v>
      </c>
      <c r="M459" s="77">
        <v>0</v>
      </c>
      <c r="N459" s="27">
        <v>0</v>
      </c>
      <c r="O459" s="21">
        <v>0</v>
      </c>
      <c r="P459" s="480">
        <v>0</v>
      </c>
    </row>
    <row r="460" spans="1:35" ht="15" customHeight="1" x14ac:dyDescent="0.2">
      <c r="A460" s="460" t="s">
        <v>424</v>
      </c>
      <c r="B460" s="9"/>
      <c r="C460" s="108">
        <f>C459/4</f>
        <v>0</v>
      </c>
      <c r="D460" s="108"/>
      <c r="E460" s="108"/>
      <c r="F460" s="108"/>
      <c r="G460" s="108"/>
      <c r="H460" s="108"/>
      <c r="I460" s="493"/>
      <c r="J460" s="108"/>
      <c r="K460" s="493"/>
      <c r="L460" s="108"/>
      <c r="M460" s="493"/>
      <c r="N460" s="108"/>
      <c r="O460" s="108"/>
      <c r="P460" s="494"/>
    </row>
    <row r="461" spans="1:35" ht="15" customHeight="1" x14ac:dyDescent="0.2">
      <c r="A461" s="460" t="s">
        <v>425</v>
      </c>
      <c r="B461" s="9"/>
      <c r="C461" s="108"/>
      <c r="D461" s="108"/>
      <c r="E461" s="108"/>
      <c r="F461" s="108"/>
      <c r="G461" s="108"/>
      <c r="H461" s="108"/>
      <c r="I461" s="493"/>
      <c r="J461" s="108"/>
      <c r="K461" s="493"/>
      <c r="L461" s="108"/>
      <c r="M461" s="493"/>
      <c r="N461" s="108"/>
      <c r="O461" s="108"/>
      <c r="P461" s="494"/>
    </row>
    <row r="462" spans="1:35" ht="15" customHeight="1" x14ac:dyDescent="0.2">
      <c r="A462" s="257" t="s">
        <v>426</v>
      </c>
      <c r="B462" s="10"/>
      <c r="C462" s="21">
        <v>37</v>
      </c>
      <c r="D462" s="27">
        <f>(C462*100)/C455</f>
        <v>97.368421052631575</v>
      </c>
      <c r="E462" s="21">
        <v>30</v>
      </c>
      <c r="F462" s="27">
        <f>(E462*100)/C462</f>
        <v>81.081081081081081</v>
      </c>
      <c r="G462" s="21">
        <v>2</v>
      </c>
      <c r="H462" s="27">
        <f>(G462*100)/E462</f>
        <v>6.666666666666667</v>
      </c>
      <c r="I462" s="77">
        <v>26</v>
      </c>
      <c r="J462" s="27">
        <f>(I462*100)/E462</f>
        <v>86.666666666666671</v>
      </c>
      <c r="K462" s="77">
        <v>0</v>
      </c>
      <c r="L462" s="27">
        <f>(K462*100)/E462</f>
        <v>0</v>
      </c>
      <c r="M462" s="77">
        <v>2</v>
      </c>
      <c r="N462" s="27">
        <f>(M462*100)/E462</f>
        <v>6.666666666666667</v>
      </c>
      <c r="O462" s="21">
        <v>7</v>
      </c>
      <c r="P462" s="480">
        <f>(O462*100)/C462</f>
        <v>18.918918918918919</v>
      </c>
    </row>
    <row r="463" spans="1:35" ht="15" customHeight="1" x14ac:dyDescent="0.2">
      <c r="A463" s="495" t="s">
        <v>427</v>
      </c>
      <c r="B463" s="9"/>
      <c r="C463" s="21">
        <v>0</v>
      </c>
      <c r="D463" s="27">
        <v>0</v>
      </c>
      <c r="E463" s="21">
        <v>0</v>
      </c>
      <c r="F463" s="27">
        <v>0</v>
      </c>
      <c r="G463" s="21">
        <v>0</v>
      </c>
      <c r="H463" s="27">
        <v>0</v>
      </c>
      <c r="I463" s="77">
        <v>0</v>
      </c>
      <c r="J463" s="27">
        <v>0</v>
      </c>
      <c r="K463" s="77">
        <v>0</v>
      </c>
      <c r="L463" s="27">
        <v>0</v>
      </c>
      <c r="M463" s="77">
        <v>0</v>
      </c>
      <c r="N463" s="27">
        <v>0</v>
      </c>
      <c r="O463" s="21">
        <v>0</v>
      </c>
      <c r="P463" s="480">
        <v>0</v>
      </c>
    </row>
    <row r="464" spans="1:35" ht="15" customHeight="1" x14ac:dyDescent="0.2">
      <c r="A464" s="496" t="s">
        <v>405</v>
      </c>
      <c r="B464" s="9"/>
      <c r="C464" s="21">
        <v>0</v>
      </c>
      <c r="D464" s="27">
        <v>0</v>
      </c>
      <c r="E464" s="21">
        <v>0</v>
      </c>
      <c r="F464" s="27">
        <v>0</v>
      </c>
      <c r="G464" s="21">
        <v>0</v>
      </c>
      <c r="H464" s="27">
        <v>0</v>
      </c>
      <c r="I464" s="77">
        <v>0</v>
      </c>
      <c r="J464" s="27">
        <v>0</v>
      </c>
      <c r="K464" s="77">
        <v>0</v>
      </c>
      <c r="L464" s="27">
        <v>0</v>
      </c>
      <c r="M464" s="77">
        <v>0</v>
      </c>
      <c r="N464" s="27">
        <v>0</v>
      </c>
      <c r="O464" s="21">
        <v>0</v>
      </c>
      <c r="P464" s="480">
        <v>0</v>
      </c>
    </row>
    <row r="465" spans="1:35" ht="15" customHeight="1" thickBot="1" x14ac:dyDescent="0.25">
      <c r="A465" s="497" t="s">
        <v>406</v>
      </c>
      <c r="B465" s="528"/>
      <c r="C465" s="82">
        <v>0</v>
      </c>
      <c r="D465" s="498">
        <v>0</v>
      </c>
      <c r="E465" s="82">
        <v>0</v>
      </c>
      <c r="F465" s="498">
        <v>0</v>
      </c>
      <c r="G465" s="82">
        <v>0</v>
      </c>
      <c r="H465" s="498">
        <v>0</v>
      </c>
      <c r="I465" s="81">
        <v>0</v>
      </c>
      <c r="J465" s="498">
        <v>0</v>
      </c>
      <c r="K465" s="81">
        <v>0</v>
      </c>
      <c r="L465" s="498">
        <v>0</v>
      </c>
      <c r="M465" s="81">
        <v>0</v>
      </c>
      <c r="N465" s="498">
        <v>0</v>
      </c>
      <c r="O465" s="82">
        <v>0</v>
      </c>
      <c r="P465" s="488">
        <v>0</v>
      </c>
    </row>
    <row r="466" spans="1:35" ht="15.75" customHeight="1" x14ac:dyDescent="0.2">
      <c r="A466" s="39"/>
    </row>
    <row r="467" spans="1:35" ht="15.75" customHeight="1" x14ac:dyDescent="0.2">
      <c r="A467" s="529"/>
      <c r="B467" s="530" t="s">
        <v>431</v>
      </c>
    </row>
    <row r="468" spans="1:35" ht="15.75" customHeight="1" x14ac:dyDescent="0.2">
      <c r="A468" s="531"/>
      <c r="B468" s="36" t="s">
        <v>432</v>
      </c>
      <c r="G468" s="532"/>
      <c r="H468" s="532"/>
      <c r="J468" s="533"/>
      <c r="K468" s="533"/>
      <c r="L468" s="533"/>
      <c r="M468" s="533"/>
    </row>
    <row r="469" spans="1:35" ht="15.75" customHeight="1" x14ac:dyDescent="0.2">
      <c r="A469" s="37"/>
      <c r="G469" s="532"/>
      <c r="H469" s="532"/>
      <c r="J469" s="533"/>
      <c r="K469" s="533"/>
      <c r="L469" s="533"/>
      <c r="M469" s="533"/>
    </row>
    <row r="470" spans="1:35" ht="15.75" customHeight="1" x14ac:dyDescent="0.2">
      <c r="A470" s="37"/>
      <c r="G470" s="532"/>
      <c r="H470" s="532"/>
      <c r="J470" s="533"/>
      <c r="K470" s="533"/>
      <c r="L470" s="533"/>
      <c r="M470" s="533"/>
    </row>
    <row r="471" spans="1:35" ht="15.75" customHeight="1" x14ac:dyDescent="0.2">
      <c r="A471" s="529"/>
      <c r="B471" s="36" t="s">
        <v>433</v>
      </c>
      <c r="E471" s="36"/>
      <c r="F471" s="68"/>
      <c r="G471" s="529"/>
    </row>
    <row r="472" spans="1:35" ht="15.75" customHeight="1" thickBot="1" x14ac:dyDescent="0.25">
      <c r="A472" s="529"/>
      <c r="E472" s="36"/>
      <c r="F472" s="36"/>
      <c r="G472" s="529"/>
    </row>
    <row r="473" spans="1:35" ht="15" customHeight="1" x14ac:dyDescent="0.2">
      <c r="A473" s="268"/>
      <c r="B473" s="457"/>
      <c r="C473" s="469"/>
      <c r="D473" s="70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</row>
    <row r="474" spans="1:35" ht="15" customHeight="1" x14ac:dyDescent="0.2">
      <c r="A474" s="470" t="s">
        <v>418</v>
      </c>
      <c r="B474" s="10"/>
      <c r="C474" s="471">
        <f>C475/4</f>
        <v>9</v>
      </c>
      <c r="D474" s="10"/>
    </row>
    <row r="475" spans="1:35" ht="15" customHeight="1" x14ac:dyDescent="0.2">
      <c r="A475" s="534"/>
      <c r="B475" s="535" t="s">
        <v>419</v>
      </c>
      <c r="C475" s="509">
        <f>SUM(C476:D480)</f>
        <v>36</v>
      </c>
      <c r="D475" s="10"/>
    </row>
    <row r="476" spans="1:35" ht="15" customHeight="1" x14ac:dyDescent="0.2">
      <c r="A476" s="536" t="s">
        <v>434</v>
      </c>
      <c r="B476" s="10"/>
      <c r="C476" s="26">
        <v>6</v>
      </c>
      <c r="D476" s="10"/>
    </row>
    <row r="477" spans="1:35" ht="15" customHeight="1" x14ac:dyDescent="0.2">
      <c r="A477" s="537" t="s">
        <v>435</v>
      </c>
      <c r="B477" s="3"/>
      <c r="C477" s="538">
        <v>9</v>
      </c>
      <c r="D477" s="3"/>
    </row>
    <row r="478" spans="1:35" ht="15" customHeight="1" x14ac:dyDescent="0.2">
      <c r="A478" s="539" t="s">
        <v>436</v>
      </c>
      <c r="B478" s="10"/>
      <c r="C478" s="26">
        <v>15</v>
      </c>
      <c r="D478" s="10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</row>
    <row r="479" spans="1:35" ht="15" customHeight="1" x14ac:dyDescent="0.2">
      <c r="A479" s="540" t="s">
        <v>437</v>
      </c>
      <c r="B479" s="10"/>
      <c r="C479" s="26">
        <v>6</v>
      </c>
      <c r="D479" s="10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</row>
    <row r="480" spans="1:35" ht="15" customHeight="1" x14ac:dyDescent="0.2">
      <c r="A480" s="541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</row>
    <row r="481" spans="1:35" ht="15" customHeight="1" x14ac:dyDescent="0.2">
      <c r="A481" s="5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</row>
    <row r="482" spans="1:35" ht="15" customHeight="1" x14ac:dyDescent="0.2">
      <c r="A482" s="257" t="s">
        <v>420</v>
      </c>
      <c r="B482" s="10"/>
      <c r="C482" s="21">
        <f>C475</f>
        <v>36</v>
      </c>
      <c r="D482" s="27" t="s">
        <v>410</v>
      </c>
    </row>
    <row r="483" spans="1:35" ht="15" customHeight="1" x14ac:dyDescent="0.2">
      <c r="A483" s="492" t="s">
        <v>438</v>
      </c>
      <c r="B483" s="10"/>
      <c r="C483" s="21">
        <v>5</v>
      </c>
      <c r="D483" s="27">
        <f>(C483*100/C482)</f>
        <v>13.888888888888889</v>
      </c>
    </row>
    <row r="484" spans="1:35" ht="15" customHeight="1" x14ac:dyDescent="0.2">
      <c r="A484" s="257" t="s">
        <v>422</v>
      </c>
      <c r="B484" s="10"/>
      <c r="C484" s="27">
        <f>C483/4</f>
        <v>1.25</v>
      </c>
      <c r="D484" s="27"/>
    </row>
    <row r="485" spans="1:35" ht="15" customHeight="1" x14ac:dyDescent="0.2">
      <c r="A485" s="257" t="s">
        <v>430</v>
      </c>
      <c r="B485" s="10"/>
      <c r="C485" s="283">
        <v>28</v>
      </c>
      <c r="D485" s="27">
        <f>(C485*100/C482)</f>
        <v>77.777777777777771</v>
      </c>
    </row>
    <row r="486" spans="1:35" ht="15" customHeight="1" x14ac:dyDescent="0.2">
      <c r="A486" s="257" t="s">
        <v>424</v>
      </c>
      <c r="B486" s="10"/>
      <c r="C486" s="543">
        <f>C485/3</f>
        <v>9.3333333333333339</v>
      </c>
      <c r="D486" s="27"/>
    </row>
    <row r="487" spans="1:35" ht="15" customHeight="1" x14ac:dyDescent="0.2">
      <c r="A487" s="257" t="s">
        <v>425</v>
      </c>
      <c r="B487" s="10"/>
      <c r="C487" s="543">
        <f>(D362+D348+D325+D308)/4</f>
        <v>52.291964285714286</v>
      </c>
      <c r="D487" s="27"/>
    </row>
    <row r="488" spans="1:35" ht="15" customHeight="1" x14ac:dyDescent="0.2">
      <c r="A488" s="257" t="s">
        <v>426</v>
      </c>
      <c r="B488" s="10"/>
      <c r="C488" s="283">
        <v>1</v>
      </c>
      <c r="D488" s="27">
        <f>(C488*100/C482)</f>
        <v>2.7777777777777777</v>
      </c>
    </row>
    <row r="489" spans="1:35" ht="15" customHeight="1" x14ac:dyDescent="0.2">
      <c r="A489" s="495" t="s">
        <v>439</v>
      </c>
      <c r="B489" s="10"/>
      <c r="C489" s="21">
        <v>6</v>
      </c>
      <c r="D489" s="27">
        <f>(C489*100/C485)</f>
        <v>21.428571428571427</v>
      </c>
    </row>
    <row r="490" spans="1:35" ht="15" customHeight="1" x14ac:dyDescent="0.2">
      <c r="A490" s="544" t="s">
        <v>405</v>
      </c>
      <c r="B490" s="10"/>
      <c r="C490" s="21">
        <v>2</v>
      </c>
      <c r="D490" s="27">
        <f>(C490*100/C485)</f>
        <v>7.1428571428571432</v>
      </c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</row>
    <row r="491" spans="1:35" ht="15.75" customHeight="1" thickBot="1" x14ac:dyDescent="0.25">
      <c r="A491" s="497" t="s">
        <v>406</v>
      </c>
      <c r="B491" s="259"/>
      <c r="C491" s="82">
        <v>22</v>
      </c>
      <c r="D491" s="498">
        <f>(C491*100/C485)</f>
        <v>78.571428571428569</v>
      </c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</row>
    <row r="492" spans="1:35" ht="15.75" customHeight="1" x14ac:dyDescent="0.2">
      <c r="A492" s="529"/>
      <c r="F492" s="529"/>
      <c r="G492" s="529"/>
    </row>
    <row r="493" spans="1:35" ht="15.75" customHeight="1" x14ac:dyDescent="0.2">
      <c r="A493" s="37"/>
      <c r="G493" s="532"/>
      <c r="H493" s="532"/>
      <c r="J493" s="533"/>
      <c r="K493" s="533"/>
      <c r="L493" s="533"/>
      <c r="M493" s="533"/>
    </row>
    <row r="494" spans="1:35" ht="15.75" customHeight="1" x14ac:dyDescent="0.2">
      <c r="A494" s="37"/>
      <c r="G494" s="532"/>
      <c r="H494" s="532"/>
      <c r="J494" s="533"/>
      <c r="K494" s="533"/>
      <c r="L494" s="533"/>
      <c r="M494" s="533"/>
    </row>
    <row r="495" spans="1:35" ht="15.75" customHeight="1" x14ac:dyDescent="0.2">
      <c r="A495" s="37"/>
      <c r="G495" s="532"/>
      <c r="H495" s="532"/>
      <c r="J495" s="533"/>
      <c r="K495" s="533"/>
      <c r="L495" s="533"/>
      <c r="M495" s="533"/>
    </row>
    <row r="496" spans="1:35" ht="15.75" customHeight="1" x14ac:dyDescent="0.2">
      <c r="A496" s="37"/>
      <c r="G496" s="532"/>
      <c r="H496" s="532"/>
      <c r="J496" s="533"/>
      <c r="K496" s="533"/>
      <c r="L496" s="533"/>
      <c r="M496" s="533"/>
    </row>
    <row r="497" spans="1:13" ht="15.75" customHeight="1" x14ac:dyDescent="0.2">
      <c r="A497" s="37"/>
      <c r="G497" s="532"/>
      <c r="H497" s="532"/>
      <c r="J497" s="533"/>
      <c r="K497" s="533"/>
      <c r="L497" s="533"/>
      <c r="M497" s="533"/>
    </row>
    <row r="498" spans="1:13" ht="15.75" customHeight="1" x14ac:dyDescent="0.2">
      <c r="A498" s="37"/>
      <c r="G498" s="532"/>
      <c r="H498" s="532"/>
      <c r="J498" s="533"/>
      <c r="K498" s="533"/>
      <c r="L498" s="533"/>
      <c r="M498" s="533"/>
    </row>
    <row r="499" spans="1:13" ht="15.75" customHeight="1" x14ac:dyDescent="0.2">
      <c r="A499" s="37"/>
      <c r="G499" s="532"/>
      <c r="H499" s="532"/>
      <c r="J499" s="533"/>
      <c r="K499" s="533"/>
      <c r="L499" s="533"/>
      <c r="M499" s="533"/>
    </row>
    <row r="500" spans="1:13" ht="15.75" customHeight="1" x14ac:dyDescent="0.2">
      <c r="A500" s="37"/>
      <c r="G500" s="532"/>
      <c r="H500" s="532"/>
      <c r="J500" s="533"/>
      <c r="K500" s="533"/>
      <c r="L500" s="533"/>
      <c r="M500" s="533"/>
    </row>
    <row r="501" spans="1:13" ht="15.75" customHeight="1" x14ac:dyDescent="0.2">
      <c r="A501" s="37"/>
      <c r="G501" s="532"/>
      <c r="H501" s="532"/>
      <c r="J501" s="533"/>
      <c r="K501" s="533"/>
      <c r="L501" s="533"/>
      <c r="M501" s="533"/>
    </row>
    <row r="502" spans="1:13" ht="15.75" customHeight="1" x14ac:dyDescent="0.2">
      <c r="A502" s="37"/>
      <c r="G502" s="532"/>
      <c r="H502" s="532"/>
      <c r="J502" s="533"/>
      <c r="K502" s="533"/>
      <c r="L502" s="533"/>
      <c r="M502" s="533"/>
    </row>
    <row r="503" spans="1:13" ht="15.75" customHeight="1" x14ac:dyDescent="0.2">
      <c r="A503" s="37"/>
      <c r="G503" s="532"/>
      <c r="H503" s="532"/>
      <c r="J503" s="533"/>
      <c r="K503" s="533"/>
      <c r="L503" s="533"/>
      <c r="M503" s="533"/>
    </row>
    <row r="504" spans="1:13" ht="15.75" customHeight="1" x14ac:dyDescent="0.2">
      <c r="A504" s="37"/>
      <c r="G504" s="532"/>
      <c r="H504" s="532"/>
      <c r="J504" s="533"/>
      <c r="K504" s="533"/>
      <c r="L504" s="533"/>
      <c r="M504" s="533"/>
    </row>
    <row r="505" spans="1:13" ht="15.75" customHeight="1" x14ac:dyDescent="0.2">
      <c r="A505" s="37"/>
      <c r="G505" s="532"/>
      <c r="H505" s="532"/>
      <c r="J505" s="533"/>
      <c r="K505" s="533"/>
      <c r="L505" s="533"/>
      <c r="M505" s="533"/>
    </row>
    <row r="506" spans="1:13" ht="15.75" customHeight="1" x14ac:dyDescent="0.2">
      <c r="A506" s="37"/>
      <c r="G506" s="532"/>
      <c r="H506" s="532"/>
      <c r="J506" s="533"/>
      <c r="K506" s="533"/>
      <c r="L506" s="533"/>
      <c r="M506" s="533"/>
    </row>
    <row r="507" spans="1:13" ht="15.75" customHeight="1" x14ac:dyDescent="0.2">
      <c r="A507" s="37"/>
      <c r="G507" s="532"/>
      <c r="H507" s="532"/>
      <c r="J507" s="533"/>
      <c r="K507" s="533"/>
      <c r="L507" s="533"/>
      <c r="M507" s="533"/>
    </row>
    <row r="508" spans="1:13" ht="15.75" customHeight="1" x14ac:dyDescent="0.2">
      <c r="A508" s="37"/>
      <c r="G508" s="532"/>
      <c r="H508" s="532"/>
      <c r="J508" s="533"/>
      <c r="K508" s="533"/>
      <c r="L508" s="533"/>
      <c r="M508" s="533"/>
    </row>
    <row r="509" spans="1:13" ht="15.75" customHeight="1" x14ac:dyDescent="0.2">
      <c r="A509" s="37"/>
      <c r="G509" s="532"/>
      <c r="H509" s="532"/>
      <c r="J509" s="533"/>
      <c r="K509" s="533"/>
      <c r="L509" s="533"/>
      <c r="M509" s="533"/>
    </row>
    <row r="510" spans="1:13" ht="15.75" customHeight="1" x14ac:dyDescent="0.2">
      <c r="A510" s="37"/>
      <c r="G510" s="532"/>
      <c r="H510" s="532"/>
      <c r="J510" s="533"/>
      <c r="K510" s="533"/>
      <c r="L510" s="533"/>
      <c r="M510" s="533"/>
    </row>
    <row r="511" spans="1:13" ht="15.75" customHeight="1" x14ac:dyDescent="0.2">
      <c r="A511" s="37"/>
      <c r="G511" s="532"/>
      <c r="H511" s="532"/>
      <c r="J511" s="533"/>
      <c r="K511" s="533"/>
      <c r="L511" s="533"/>
      <c r="M511" s="533"/>
    </row>
    <row r="512" spans="1:13" ht="15.75" customHeight="1" x14ac:dyDescent="0.2">
      <c r="A512" s="37"/>
      <c r="G512" s="532"/>
      <c r="H512" s="532"/>
      <c r="J512" s="533"/>
      <c r="K512" s="533"/>
      <c r="L512" s="533"/>
      <c r="M512" s="533"/>
    </row>
    <row r="513" spans="1:13" ht="15.75" customHeight="1" x14ac:dyDescent="0.2">
      <c r="A513" s="37"/>
      <c r="G513" s="532"/>
      <c r="H513" s="532"/>
      <c r="J513" s="533"/>
      <c r="K513" s="533"/>
      <c r="L513" s="533"/>
      <c r="M513" s="533"/>
    </row>
    <row r="514" spans="1:13" ht="15.75" customHeight="1" x14ac:dyDescent="0.2">
      <c r="A514" s="37"/>
      <c r="G514" s="532"/>
      <c r="H514" s="532"/>
      <c r="J514" s="533"/>
      <c r="K514" s="533"/>
      <c r="L514" s="533"/>
      <c r="M514" s="533"/>
    </row>
    <row r="515" spans="1:13" ht="15.75" customHeight="1" x14ac:dyDescent="0.2">
      <c r="A515" s="37"/>
      <c r="G515" s="532"/>
      <c r="H515" s="532"/>
      <c r="J515" s="533"/>
      <c r="K515" s="533"/>
      <c r="L515" s="533"/>
      <c r="M515" s="533"/>
    </row>
    <row r="516" spans="1:13" ht="15.75" customHeight="1" x14ac:dyDescent="0.2">
      <c r="A516" s="37"/>
      <c r="G516" s="532"/>
      <c r="H516" s="532"/>
      <c r="J516" s="533"/>
      <c r="K516" s="533"/>
      <c r="L516" s="533"/>
      <c r="M516" s="533"/>
    </row>
    <row r="517" spans="1:13" ht="15.75" customHeight="1" x14ac:dyDescent="0.2">
      <c r="A517" s="37"/>
      <c r="G517" s="532"/>
      <c r="H517" s="532"/>
      <c r="J517" s="533"/>
      <c r="K517" s="533"/>
      <c r="L517" s="533"/>
      <c r="M517" s="533"/>
    </row>
    <row r="518" spans="1:13" ht="15.75" customHeight="1" x14ac:dyDescent="0.2">
      <c r="A518" s="37"/>
      <c r="G518" s="532"/>
      <c r="H518" s="532"/>
      <c r="J518" s="533"/>
      <c r="K518" s="533"/>
      <c r="L518" s="533"/>
      <c r="M518" s="533"/>
    </row>
    <row r="519" spans="1:13" ht="15.75" customHeight="1" x14ac:dyDescent="0.2">
      <c r="A519" s="37"/>
      <c r="G519" s="532"/>
      <c r="H519" s="532"/>
      <c r="J519" s="533"/>
      <c r="K519" s="533"/>
      <c r="L519" s="533"/>
      <c r="M519" s="533"/>
    </row>
    <row r="520" spans="1:13" ht="15.75" customHeight="1" x14ac:dyDescent="0.2">
      <c r="A520" s="37"/>
      <c r="G520" s="532"/>
      <c r="H520" s="532"/>
      <c r="J520" s="533"/>
      <c r="K520" s="533"/>
      <c r="L520" s="533"/>
      <c r="M520" s="533"/>
    </row>
    <row r="521" spans="1:13" ht="15.75" customHeight="1" x14ac:dyDescent="0.2">
      <c r="A521" s="37"/>
      <c r="G521" s="532"/>
      <c r="H521" s="532"/>
      <c r="J521" s="533"/>
      <c r="K521" s="533"/>
      <c r="L521" s="533"/>
      <c r="M521" s="533"/>
    </row>
    <row r="522" spans="1:13" ht="15.75" customHeight="1" x14ac:dyDescent="0.2">
      <c r="A522" s="37"/>
      <c r="G522" s="532"/>
      <c r="H522" s="532"/>
      <c r="J522" s="533"/>
      <c r="K522" s="533"/>
      <c r="L522" s="533"/>
      <c r="M522" s="533"/>
    </row>
    <row r="523" spans="1:13" ht="15.75" customHeight="1" x14ac:dyDescent="0.2">
      <c r="A523" s="37"/>
      <c r="G523" s="532"/>
      <c r="H523" s="532"/>
      <c r="J523" s="533"/>
      <c r="K523" s="533"/>
      <c r="L523" s="533"/>
      <c r="M523" s="533"/>
    </row>
    <row r="524" spans="1:13" ht="15.75" customHeight="1" x14ac:dyDescent="0.2">
      <c r="A524" s="37"/>
      <c r="G524" s="532"/>
      <c r="H524" s="532"/>
      <c r="J524" s="533"/>
      <c r="K524" s="533"/>
      <c r="L524" s="533"/>
      <c r="M524" s="533"/>
    </row>
    <row r="525" spans="1:13" ht="15.75" customHeight="1" x14ac:dyDescent="0.2">
      <c r="A525" s="37"/>
      <c r="G525" s="532"/>
      <c r="H525" s="532"/>
      <c r="J525" s="533"/>
      <c r="K525" s="533"/>
      <c r="L525" s="533"/>
      <c r="M525" s="533"/>
    </row>
    <row r="526" spans="1:13" ht="15.75" customHeight="1" x14ac:dyDescent="0.2">
      <c r="A526" s="37"/>
      <c r="G526" s="532"/>
      <c r="H526" s="532"/>
      <c r="J526" s="533"/>
      <c r="K526" s="533"/>
      <c r="L526" s="533"/>
      <c r="M526" s="533"/>
    </row>
    <row r="527" spans="1:13" ht="15.75" customHeight="1" x14ac:dyDescent="0.2">
      <c r="A527" s="37"/>
      <c r="G527" s="532"/>
      <c r="H527" s="532"/>
      <c r="J527" s="533"/>
      <c r="K527" s="533"/>
      <c r="L527" s="533"/>
      <c r="M527" s="533"/>
    </row>
    <row r="528" spans="1:13" ht="15.75" customHeight="1" x14ac:dyDescent="0.2">
      <c r="A528" s="37"/>
      <c r="G528" s="532"/>
      <c r="H528" s="532"/>
      <c r="J528" s="533"/>
      <c r="K528" s="533"/>
      <c r="L528" s="533"/>
      <c r="M528" s="533"/>
    </row>
    <row r="529" spans="1:13" ht="15.75" customHeight="1" x14ac:dyDescent="0.2">
      <c r="A529" s="37"/>
      <c r="G529" s="532"/>
      <c r="H529" s="532"/>
      <c r="J529" s="533"/>
      <c r="K529" s="533"/>
      <c r="L529" s="533"/>
      <c r="M529" s="533"/>
    </row>
    <row r="530" spans="1:13" ht="15.75" customHeight="1" x14ac:dyDescent="0.2">
      <c r="A530" s="37"/>
      <c r="G530" s="532"/>
      <c r="H530" s="532"/>
      <c r="J530" s="533"/>
      <c r="K530" s="533"/>
      <c r="L530" s="533"/>
      <c r="M530" s="533"/>
    </row>
    <row r="531" spans="1:13" ht="15.75" customHeight="1" x14ac:dyDescent="0.2">
      <c r="A531" s="37"/>
      <c r="G531" s="532"/>
      <c r="H531" s="532"/>
      <c r="J531" s="533"/>
      <c r="K531" s="533"/>
      <c r="L531" s="533"/>
      <c r="M531" s="533"/>
    </row>
    <row r="532" spans="1:13" ht="15.75" customHeight="1" x14ac:dyDescent="0.2">
      <c r="A532" s="37"/>
      <c r="G532" s="532"/>
      <c r="H532" s="532"/>
      <c r="J532" s="533"/>
      <c r="K532" s="533"/>
      <c r="L532" s="533"/>
      <c r="M532" s="533"/>
    </row>
    <row r="533" spans="1:13" ht="15.75" customHeight="1" x14ac:dyDescent="0.2">
      <c r="A533" s="37"/>
      <c r="G533" s="532"/>
      <c r="H533" s="532"/>
      <c r="J533" s="533"/>
      <c r="K533" s="533"/>
      <c r="L533" s="533"/>
      <c r="M533" s="533"/>
    </row>
    <row r="534" spans="1:13" ht="15.75" customHeight="1" x14ac:dyDescent="0.2">
      <c r="A534" s="37"/>
      <c r="G534" s="532"/>
      <c r="H534" s="532"/>
      <c r="J534" s="533"/>
      <c r="K534" s="533"/>
      <c r="L534" s="533"/>
      <c r="M534" s="533"/>
    </row>
    <row r="535" spans="1:13" ht="15.75" customHeight="1" x14ac:dyDescent="0.2">
      <c r="A535" s="37"/>
      <c r="G535" s="532"/>
      <c r="H535" s="532"/>
      <c r="J535" s="533"/>
      <c r="K535" s="533"/>
      <c r="L535" s="533"/>
      <c r="M535" s="533"/>
    </row>
    <row r="536" spans="1:13" ht="15.75" customHeight="1" x14ac:dyDescent="0.2">
      <c r="A536" s="37"/>
      <c r="G536" s="532"/>
      <c r="H536" s="532"/>
      <c r="J536" s="533"/>
      <c r="K536" s="533"/>
      <c r="L536" s="533"/>
      <c r="M536" s="533"/>
    </row>
    <row r="537" spans="1:13" ht="15.75" customHeight="1" x14ac:dyDescent="0.2">
      <c r="A537" s="37"/>
      <c r="G537" s="532"/>
      <c r="H537" s="532"/>
      <c r="J537" s="533"/>
      <c r="K537" s="533"/>
      <c r="L537" s="533"/>
      <c r="M537" s="533"/>
    </row>
    <row r="538" spans="1:13" ht="15.75" customHeight="1" x14ac:dyDescent="0.2">
      <c r="A538" s="37"/>
      <c r="G538" s="532"/>
      <c r="H538" s="532"/>
      <c r="J538" s="533"/>
      <c r="K538" s="533"/>
      <c r="L538" s="533"/>
      <c r="M538" s="533"/>
    </row>
    <row r="539" spans="1:13" ht="15.75" customHeight="1" x14ac:dyDescent="0.2">
      <c r="A539" s="37"/>
      <c r="G539" s="532"/>
      <c r="H539" s="532"/>
      <c r="J539" s="533"/>
      <c r="K539" s="533"/>
      <c r="L539" s="533"/>
      <c r="M539" s="533"/>
    </row>
    <row r="540" spans="1:13" ht="15.75" customHeight="1" x14ac:dyDescent="0.2">
      <c r="A540" s="37"/>
      <c r="G540" s="532"/>
      <c r="H540" s="532"/>
      <c r="J540" s="533"/>
      <c r="K540" s="533"/>
      <c r="L540" s="533"/>
      <c r="M540" s="533"/>
    </row>
    <row r="541" spans="1:13" ht="15.75" customHeight="1" x14ac:dyDescent="0.2">
      <c r="A541" s="37"/>
      <c r="G541" s="532"/>
      <c r="H541" s="532"/>
      <c r="J541" s="533"/>
      <c r="K541" s="533"/>
      <c r="L541" s="533"/>
      <c r="M541" s="533"/>
    </row>
    <row r="542" spans="1:13" ht="15.75" customHeight="1" x14ac:dyDescent="0.2">
      <c r="A542" s="37"/>
      <c r="G542" s="532"/>
      <c r="H542" s="532"/>
      <c r="J542" s="533"/>
      <c r="K542" s="533"/>
      <c r="L542" s="533"/>
      <c r="M542" s="533"/>
    </row>
    <row r="543" spans="1:13" ht="15.75" customHeight="1" x14ac:dyDescent="0.2">
      <c r="A543" s="37"/>
      <c r="G543" s="532"/>
      <c r="H543" s="532"/>
      <c r="J543" s="533"/>
      <c r="K543" s="533"/>
      <c r="L543" s="533"/>
      <c r="M543" s="533"/>
    </row>
    <row r="544" spans="1:13" ht="15.75" customHeight="1" x14ac:dyDescent="0.2">
      <c r="A544" s="37"/>
      <c r="G544" s="532"/>
      <c r="H544" s="532"/>
      <c r="J544" s="533"/>
      <c r="K544" s="533"/>
      <c r="L544" s="533"/>
      <c r="M544" s="533"/>
    </row>
    <row r="545" spans="1:13" ht="15.75" customHeight="1" x14ac:dyDescent="0.2">
      <c r="A545" s="37"/>
      <c r="G545" s="532"/>
      <c r="H545" s="532"/>
      <c r="J545" s="533"/>
      <c r="K545" s="533"/>
      <c r="L545" s="533"/>
      <c r="M545" s="533"/>
    </row>
    <row r="546" spans="1:13" ht="15.75" customHeight="1" x14ac:dyDescent="0.2">
      <c r="A546" s="37"/>
      <c r="G546" s="532"/>
      <c r="H546" s="532"/>
      <c r="J546" s="533"/>
      <c r="K546" s="533"/>
      <c r="L546" s="533"/>
      <c r="M546" s="533"/>
    </row>
    <row r="547" spans="1:13" ht="15.75" customHeight="1" x14ac:dyDescent="0.2">
      <c r="A547" s="37"/>
      <c r="G547" s="532"/>
      <c r="H547" s="532"/>
      <c r="J547" s="533"/>
      <c r="K547" s="533"/>
      <c r="L547" s="533"/>
      <c r="M547" s="533"/>
    </row>
    <row r="548" spans="1:13" ht="15.75" customHeight="1" x14ac:dyDescent="0.2">
      <c r="A548" s="37"/>
      <c r="G548" s="532"/>
      <c r="H548" s="532"/>
      <c r="J548" s="533"/>
      <c r="K548" s="533"/>
      <c r="L548" s="533"/>
      <c r="M548" s="533"/>
    </row>
    <row r="549" spans="1:13" ht="15.75" customHeight="1" x14ac:dyDescent="0.2">
      <c r="A549" s="37"/>
      <c r="G549" s="532"/>
      <c r="H549" s="532"/>
      <c r="J549" s="533"/>
      <c r="K549" s="533"/>
      <c r="L549" s="533"/>
      <c r="M549" s="533"/>
    </row>
    <row r="550" spans="1:13" ht="15.75" customHeight="1" x14ac:dyDescent="0.2">
      <c r="A550" s="37"/>
      <c r="G550" s="532"/>
      <c r="H550" s="532"/>
      <c r="J550" s="533"/>
      <c r="K550" s="533"/>
      <c r="L550" s="533"/>
      <c r="M550" s="533"/>
    </row>
    <row r="551" spans="1:13" ht="15.75" customHeight="1" x14ac:dyDescent="0.2">
      <c r="A551" s="37"/>
      <c r="G551" s="532"/>
      <c r="H551" s="532"/>
      <c r="J551" s="533"/>
      <c r="K551" s="533"/>
      <c r="L551" s="533"/>
      <c r="M551" s="533"/>
    </row>
    <row r="552" spans="1:13" ht="15.75" customHeight="1" x14ac:dyDescent="0.2">
      <c r="A552" s="37"/>
      <c r="G552" s="532"/>
      <c r="H552" s="532"/>
      <c r="J552" s="533"/>
      <c r="K552" s="533"/>
      <c r="L552" s="533"/>
      <c r="M552" s="533"/>
    </row>
    <row r="553" spans="1:13" ht="15.75" customHeight="1" x14ac:dyDescent="0.2">
      <c r="A553" s="37"/>
      <c r="G553" s="532"/>
      <c r="H553" s="532"/>
      <c r="J553" s="533"/>
      <c r="K553" s="533"/>
      <c r="L553" s="533"/>
      <c r="M553" s="533"/>
    </row>
    <row r="554" spans="1:13" ht="15.75" customHeight="1" x14ac:dyDescent="0.2">
      <c r="A554" s="37"/>
      <c r="G554" s="532"/>
      <c r="H554" s="532"/>
      <c r="J554" s="533"/>
      <c r="K554" s="533"/>
      <c r="L554" s="533"/>
      <c r="M554" s="533"/>
    </row>
    <row r="555" spans="1:13" ht="15.75" customHeight="1" x14ac:dyDescent="0.2">
      <c r="A555" s="37"/>
      <c r="G555" s="532"/>
      <c r="H555" s="532"/>
      <c r="J555" s="533"/>
      <c r="K555" s="533"/>
      <c r="L555" s="533"/>
      <c r="M555" s="533"/>
    </row>
    <row r="556" spans="1:13" ht="15.75" customHeight="1" x14ac:dyDescent="0.2">
      <c r="A556" s="37"/>
      <c r="G556" s="532"/>
      <c r="H556" s="532"/>
      <c r="J556" s="533"/>
      <c r="K556" s="533"/>
      <c r="L556" s="533"/>
      <c r="M556" s="533"/>
    </row>
    <row r="557" spans="1:13" ht="15.75" customHeight="1" x14ac:dyDescent="0.2">
      <c r="A557" s="37"/>
      <c r="G557" s="532"/>
      <c r="H557" s="532"/>
      <c r="J557" s="533"/>
      <c r="K557" s="533"/>
      <c r="L557" s="533"/>
      <c r="M557" s="533"/>
    </row>
    <row r="558" spans="1:13" ht="15.75" customHeight="1" x14ac:dyDescent="0.2">
      <c r="A558" s="37"/>
      <c r="G558" s="532"/>
      <c r="H558" s="532"/>
      <c r="J558" s="533"/>
      <c r="K558" s="533"/>
      <c r="L558" s="533"/>
      <c r="M558" s="533"/>
    </row>
    <row r="559" spans="1:13" ht="15.75" customHeight="1" x14ac:dyDescent="0.2">
      <c r="A559" s="37"/>
      <c r="G559" s="532"/>
      <c r="H559" s="532"/>
      <c r="J559" s="533"/>
      <c r="K559" s="533"/>
      <c r="L559" s="533"/>
      <c r="M559" s="533"/>
    </row>
    <row r="560" spans="1:13" ht="15.75" customHeight="1" x14ac:dyDescent="0.2">
      <c r="A560" s="37"/>
      <c r="G560" s="532"/>
      <c r="H560" s="532"/>
      <c r="J560" s="533"/>
      <c r="K560" s="533"/>
      <c r="L560" s="533"/>
      <c r="M560" s="533"/>
    </row>
    <row r="561" spans="1:13" ht="15.75" customHeight="1" x14ac:dyDescent="0.2">
      <c r="A561" s="37"/>
      <c r="G561" s="532"/>
      <c r="H561" s="532"/>
      <c r="J561" s="533"/>
      <c r="K561" s="533"/>
      <c r="L561" s="533"/>
      <c r="M561" s="533"/>
    </row>
    <row r="562" spans="1:13" ht="15.75" customHeight="1" x14ac:dyDescent="0.2">
      <c r="A562" s="37"/>
      <c r="G562" s="532"/>
      <c r="H562" s="532"/>
      <c r="J562" s="533"/>
      <c r="K562" s="533"/>
      <c r="L562" s="533"/>
      <c r="M562" s="533"/>
    </row>
    <row r="563" spans="1:13" ht="15.75" customHeight="1" x14ac:dyDescent="0.2">
      <c r="A563" s="37"/>
      <c r="G563" s="532"/>
      <c r="H563" s="532"/>
      <c r="J563" s="533"/>
      <c r="K563" s="533"/>
      <c r="L563" s="533"/>
      <c r="M563" s="533"/>
    </row>
    <row r="564" spans="1:13" ht="15.75" customHeight="1" x14ac:dyDescent="0.2">
      <c r="A564" s="37"/>
      <c r="G564" s="532"/>
      <c r="H564" s="532"/>
      <c r="J564" s="533"/>
      <c r="K564" s="533"/>
      <c r="L564" s="533"/>
      <c r="M564" s="533"/>
    </row>
    <row r="565" spans="1:13" ht="15.75" customHeight="1" x14ac:dyDescent="0.2">
      <c r="A565" s="37"/>
      <c r="G565" s="532"/>
      <c r="H565" s="532"/>
      <c r="J565" s="533"/>
      <c r="K565" s="533"/>
      <c r="L565" s="533"/>
      <c r="M565" s="533"/>
    </row>
    <row r="566" spans="1:13" ht="15.75" customHeight="1" x14ac:dyDescent="0.2">
      <c r="A566" s="37"/>
      <c r="G566" s="532"/>
      <c r="H566" s="532"/>
      <c r="J566" s="533"/>
      <c r="K566" s="533"/>
      <c r="L566" s="533"/>
      <c r="M566" s="533"/>
    </row>
    <row r="567" spans="1:13" ht="15.75" customHeight="1" x14ac:dyDescent="0.2">
      <c r="A567" s="37"/>
      <c r="G567" s="532"/>
      <c r="H567" s="532"/>
      <c r="J567" s="533"/>
      <c r="K567" s="533"/>
      <c r="L567" s="533"/>
      <c r="M567" s="533"/>
    </row>
    <row r="568" spans="1:13" ht="15.75" customHeight="1" x14ac:dyDescent="0.2">
      <c r="A568" s="37"/>
      <c r="G568" s="532"/>
      <c r="H568" s="532"/>
      <c r="J568" s="533"/>
      <c r="K568" s="533"/>
      <c r="L568" s="533"/>
      <c r="M568" s="533"/>
    </row>
    <row r="569" spans="1:13" ht="15.75" customHeight="1" x14ac:dyDescent="0.2">
      <c r="A569" s="37"/>
      <c r="G569" s="532"/>
      <c r="H569" s="532"/>
      <c r="J569" s="533"/>
      <c r="K569" s="533"/>
      <c r="L569" s="533"/>
      <c r="M569" s="533"/>
    </row>
    <row r="570" spans="1:13" ht="15.75" customHeight="1" x14ac:dyDescent="0.2">
      <c r="A570" s="37"/>
      <c r="G570" s="532"/>
      <c r="H570" s="532"/>
      <c r="J570" s="533"/>
      <c r="K570" s="533"/>
      <c r="L570" s="533"/>
      <c r="M570" s="533"/>
    </row>
    <row r="571" spans="1:13" ht="15.75" customHeight="1" x14ac:dyDescent="0.2">
      <c r="A571" s="37"/>
      <c r="G571" s="532"/>
      <c r="H571" s="532"/>
      <c r="J571" s="533"/>
      <c r="K571" s="533"/>
      <c r="L571" s="533"/>
      <c r="M571" s="533"/>
    </row>
    <row r="572" spans="1:13" ht="15.75" customHeight="1" x14ac:dyDescent="0.2">
      <c r="A572" s="37"/>
      <c r="G572" s="532"/>
      <c r="H572" s="532"/>
      <c r="J572" s="533"/>
      <c r="K572" s="533"/>
      <c r="L572" s="533"/>
      <c r="M572" s="533"/>
    </row>
    <row r="573" spans="1:13" ht="15.75" customHeight="1" x14ac:dyDescent="0.2">
      <c r="A573" s="37"/>
      <c r="G573" s="532"/>
      <c r="H573" s="532"/>
      <c r="J573" s="533"/>
      <c r="K573" s="533"/>
      <c r="L573" s="533"/>
      <c r="M573" s="533"/>
    </row>
    <row r="574" spans="1:13" ht="15.75" customHeight="1" x14ac:dyDescent="0.2">
      <c r="A574" s="37"/>
      <c r="G574" s="532"/>
      <c r="H574" s="532"/>
      <c r="J574" s="533"/>
      <c r="K574" s="533"/>
      <c r="L574" s="533"/>
      <c r="M574" s="533"/>
    </row>
    <row r="575" spans="1:13" ht="15.75" customHeight="1" x14ac:dyDescent="0.2">
      <c r="A575" s="37"/>
      <c r="G575" s="532"/>
      <c r="H575" s="532"/>
      <c r="J575" s="533"/>
      <c r="K575" s="533"/>
      <c r="L575" s="533"/>
      <c r="M575" s="533"/>
    </row>
    <row r="576" spans="1:13" ht="15.75" customHeight="1" x14ac:dyDescent="0.2">
      <c r="A576" s="37"/>
      <c r="G576" s="532"/>
      <c r="H576" s="532"/>
      <c r="J576" s="533"/>
      <c r="K576" s="533"/>
      <c r="L576" s="533"/>
      <c r="M576" s="533"/>
    </row>
    <row r="577" spans="1:13" ht="15.75" customHeight="1" x14ac:dyDescent="0.2">
      <c r="A577" s="37"/>
      <c r="G577" s="532"/>
      <c r="H577" s="532"/>
      <c r="J577" s="533"/>
      <c r="K577" s="533"/>
      <c r="L577" s="533"/>
      <c r="M577" s="533"/>
    </row>
    <row r="578" spans="1:13" ht="15.75" customHeight="1" x14ac:dyDescent="0.2">
      <c r="A578" s="37"/>
      <c r="G578" s="532"/>
      <c r="H578" s="532"/>
      <c r="J578" s="533"/>
      <c r="K578" s="533"/>
      <c r="L578" s="533"/>
      <c r="M578" s="533"/>
    </row>
    <row r="579" spans="1:13" ht="15.75" customHeight="1" x14ac:dyDescent="0.2">
      <c r="A579" s="37"/>
      <c r="G579" s="532"/>
      <c r="H579" s="532"/>
      <c r="J579" s="533"/>
      <c r="K579" s="533"/>
      <c r="L579" s="533"/>
      <c r="M579" s="533"/>
    </row>
    <row r="580" spans="1:13" ht="15.75" customHeight="1" x14ac:dyDescent="0.2">
      <c r="A580" s="37"/>
      <c r="G580" s="532"/>
      <c r="H580" s="532"/>
      <c r="J580" s="533"/>
      <c r="K580" s="533"/>
      <c r="L580" s="533"/>
      <c r="M580" s="533"/>
    </row>
    <row r="581" spans="1:13" ht="15.75" customHeight="1" x14ac:dyDescent="0.2">
      <c r="A581" s="37"/>
      <c r="G581" s="532"/>
      <c r="H581" s="532"/>
      <c r="J581" s="533"/>
      <c r="K581" s="533"/>
      <c r="L581" s="533"/>
      <c r="M581" s="533"/>
    </row>
    <row r="582" spans="1:13" ht="15.75" customHeight="1" x14ac:dyDescent="0.2">
      <c r="A582" s="37"/>
      <c r="G582" s="532"/>
      <c r="H582" s="532"/>
      <c r="J582" s="533"/>
      <c r="K582" s="533"/>
      <c r="L582" s="533"/>
      <c r="M582" s="533"/>
    </row>
    <row r="583" spans="1:13" ht="15.75" customHeight="1" x14ac:dyDescent="0.2">
      <c r="A583" s="37"/>
      <c r="G583" s="532"/>
      <c r="H583" s="532"/>
      <c r="J583" s="533"/>
      <c r="K583" s="533"/>
      <c r="L583" s="533"/>
      <c r="M583" s="533"/>
    </row>
    <row r="584" spans="1:13" ht="15.75" customHeight="1" x14ac:dyDescent="0.2">
      <c r="A584" s="37"/>
      <c r="G584" s="532"/>
      <c r="H584" s="532"/>
      <c r="J584" s="533"/>
      <c r="K584" s="533"/>
      <c r="L584" s="533"/>
      <c r="M584" s="533"/>
    </row>
    <row r="585" spans="1:13" ht="15.75" customHeight="1" x14ac:dyDescent="0.2">
      <c r="A585" s="37"/>
      <c r="G585" s="532"/>
      <c r="H585" s="532"/>
      <c r="J585" s="533"/>
      <c r="K585" s="533"/>
      <c r="L585" s="533"/>
      <c r="M585" s="533"/>
    </row>
    <row r="586" spans="1:13" ht="15.75" customHeight="1" x14ac:dyDescent="0.2">
      <c r="A586" s="37"/>
      <c r="G586" s="532"/>
      <c r="H586" s="532"/>
      <c r="J586" s="533"/>
      <c r="K586" s="533"/>
      <c r="L586" s="533"/>
      <c r="M586" s="533"/>
    </row>
    <row r="587" spans="1:13" ht="15.75" customHeight="1" x14ac:dyDescent="0.2">
      <c r="A587" s="37"/>
      <c r="G587" s="532"/>
      <c r="H587" s="532"/>
      <c r="J587" s="533"/>
      <c r="K587" s="533"/>
      <c r="L587" s="533"/>
      <c r="M587" s="533"/>
    </row>
    <row r="588" spans="1:13" ht="15.75" customHeight="1" x14ac:dyDescent="0.2">
      <c r="A588" s="37"/>
      <c r="G588" s="532"/>
      <c r="H588" s="532"/>
      <c r="J588" s="533"/>
      <c r="K588" s="533"/>
      <c r="L588" s="533"/>
      <c r="M588" s="533"/>
    </row>
    <row r="589" spans="1:13" ht="15.75" customHeight="1" x14ac:dyDescent="0.2">
      <c r="A589" s="37"/>
      <c r="G589" s="532"/>
      <c r="H589" s="532"/>
      <c r="J589" s="533"/>
      <c r="K589" s="533"/>
      <c r="L589" s="533"/>
      <c r="M589" s="533"/>
    </row>
    <row r="590" spans="1:13" ht="15.75" customHeight="1" x14ac:dyDescent="0.2">
      <c r="A590" s="37"/>
      <c r="G590" s="532"/>
      <c r="H590" s="532"/>
      <c r="J590" s="533"/>
      <c r="K590" s="533"/>
      <c r="L590" s="533"/>
      <c r="M590" s="533"/>
    </row>
    <row r="591" spans="1:13" ht="15.75" customHeight="1" x14ac:dyDescent="0.2">
      <c r="A591" s="37"/>
      <c r="G591" s="532"/>
      <c r="H591" s="532"/>
      <c r="J591" s="533"/>
      <c r="K591" s="533"/>
      <c r="L591" s="533"/>
      <c r="M591" s="533"/>
    </row>
    <row r="592" spans="1:13" ht="15.75" customHeight="1" x14ac:dyDescent="0.2">
      <c r="A592" s="37"/>
      <c r="G592" s="532"/>
      <c r="H592" s="532"/>
      <c r="J592" s="533"/>
      <c r="K592" s="533"/>
      <c r="L592" s="533"/>
      <c r="M592" s="533"/>
    </row>
    <row r="593" spans="1:13" ht="15.75" customHeight="1" x14ac:dyDescent="0.2">
      <c r="A593" s="37"/>
      <c r="G593" s="532"/>
      <c r="H593" s="532"/>
      <c r="J593" s="533"/>
      <c r="K593" s="533"/>
      <c r="L593" s="533"/>
      <c r="M593" s="533"/>
    </row>
    <row r="594" spans="1:13" ht="15.75" customHeight="1" x14ac:dyDescent="0.2">
      <c r="A594" s="37"/>
      <c r="G594" s="532"/>
      <c r="H594" s="532"/>
      <c r="J594" s="533"/>
      <c r="K594" s="533"/>
      <c r="L594" s="533"/>
      <c r="M594" s="533"/>
    </row>
    <row r="595" spans="1:13" ht="15.75" customHeight="1" x14ac:dyDescent="0.2">
      <c r="A595" s="37"/>
      <c r="G595" s="532"/>
      <c r="H595" s="532"/>
      <c r="J595" s="533"/>
      <c r="K595" s="533"/>
      <c r="L595" s="533"/>
      <c r="M595" s="533"/>
    </row>
    <row r="596" spans="1:13" ht="15.75" customHeight="1" x14ac:dyDescent="0.2">
      <c r="A596" s="37"/>
      <c r="G596" s="532"/>
      <c r="H596" s="532"/>
      <c r="J596" s="533"/>
      <c r="K596" s="533"/>
      <c r="L596" s="533"/>
      <c r="M596" s="533"/>
    </row>
    <row r="597" spans="1:13" ht="15.75" customHeight="1" x14ac:dyDescent="0.2">
      <c r="A597" s="37"/>
      <c r="G597" s="532"/>
      <c r="H597" s="532"/>
      <c r="J597" s="533"/>
      <c r="K597" s="533"/>
      <c r="L597" s="533"/>
      <c r="M597" s="533"/>
    </row>
    <row r="598" spans="1:13" ht="15.75" customHeight="1" x14ac:dyDescent="0.2">
      <c r="A598" s="37"/>
      <c r="G598" s="532"/>
      <c r="H598" s="532"/>
      <c r="J598" s="533"/>
      <c r="K598" s="533"/>
      <c r="L598" s="533"/>
      <c r="M598" s="533"/>
    </row>
    <row r="599" spans="1:13" ht="15.75" customHeight="1" x14ac:dyDescent="0.2">
      <c r="A599" s="37"/>
      <c r="G599" s="532"/>
      <c r="H599" s="532"/>
      <c r="J599" s="533"/>
      <c r="K599" s="533"/>
      <c r="L599" s="533"/>
      <c r="M599" s="533"/>
    </row>
    <row r="600" spans="1:13" ht="15.75" customHeight="1" x14ac:dyDescent="0.2">
      <c r="A600" s="37"/>
      <c r="G600" s="532"/>
      <c r="H600" s="532"/>
      <c r="J600" s="533"/>
      <c r="K600" s="533"/>
      <c r="L600" s="533"/>
      <c r="M600" s="533"/>
    </row>
    <row r="601" spans="1:13" ht="15.75" customHeight="1" x14ac:dyDescent="0.2">
      <c r="A601" s="37"/>
      <c r="G601" s="532"/>
      <c r="H601" s="532"/>
      <c r="J601" s="533"/>
      <c r="K601" s="533"/>
      <c r="L601" s="533"/>
      <c r="M601" s="533"/>
    </row>
    <row r="602" spans="1:13" ht="15.75" customHeight="1" x14ac:dyDescent="0.2">
      <c r="A602" s="37"/>
      <c r="G602" s="532"/>
      <c r="H602" s="532"/>
      <c r="J602" s="533"/>
      <c r="K602" s="533"/>
      <c r="L602" s="533"/>
      <c r="M602" s="533"/>
    </row>
    <row r="603" spans="1:13" ht="15.75" customHeight="1" x14ac:dyDescent="0.2">
      <c r="A603" s="37"/>
      <c r="G603" s="532"/>
      <c r="H603" s="532"/>
      <c r="J603" s="533"/>
      <c r="K603" s="533"/>
      <c r="L603" s="533"/>
      <c r="M603" s="533"/>
    </row>
    <row r="604" spans="1:13" ht="15.75" customHeight="1" x14ac:dyDescent="0.2">
      <c r="A604" s="37"/>
      <c r="G604" s="532"/>
      <c r="H604" s="532"/>
      <c r="J604" s="533"/>
      <c r="K604" s="533"/>
      <c r="L604" s="533"/>
      <c r="M604" s="533"/>
    </row>
    <row r="605" spans="1:13" ht="15.75" customHeight="1" x14ac:dyDescent="0.2">
      <c r="A605" s="37"/>
      <c r="G605" s="532"/>
      <c r="H605" s="532"/>
      <c r="J605" s="533"/>
      <c r="K605" s="533"/>
      <c r="L605" s="533"/>
      <c r="M605" s="533"/>
    </row>
    <row r="606" spans="1:13" ht="15.75" customHeight="1" x14ac:dyDescent="0.2">
      <c r="A606" s="37"/>
      <c r="G606" s="532"/>
      <c r="H606" s="532"/>
      <c r="J606" s="533"/>
      <c r="K606" s="533"/>
      <c r="L606" s="533"/>
      <c r="M606" s="533"/>
    </row>
    <row r="607" spans="1:13" ht="15.75" customHeight="1" x14ac:dyDescent="0.2">
      <c r="A607" s="37"/>
      <c r="G607" s="532"/>
      <c r="H607" s="532"/>
      <c r="J607" s="533"/>
      <c r="K607" s="533"/>
      <c r="L607" s="533"/>
      <c r="M607" s="533"/>
    </row>
    <row r="608" spans="1:13" ht="15.75" customHeight="1" x14ac:dyDescent="0.2">
      <c r="A608" s="37"/>
      <c r="G608" s="532"/>
      <c r="H608" s="532"/>
      <c r="J608" s="533"/>
      <c r="K608" s="533"/>
      <c r="L608" s="533"/>
      <c r="M608" s="533"/>
    </row>
    <row r="609" spans="1:13" ht="15.75" customHeight="1" x14ac:dyDescent="0.2">
      <c r="A609" s="37"/>
      <c r="G609" s="532"/>
      <c r="H609" s="532"/>
      <c r="J609" s="533"/>
      <c r="K609" s="533"/>
      <c r="L609" s="533"/>
      <c r="M609" s="533"/>
    </row>
    <row r="610" spans="1:13" ht="15.75" customHeight="1" x14ac:dyDescent="0.2">
      <c r="A610" s="37"/>
      <c r="G610" s="532"/>
      <c r="H610" s="532"/>
      <c r="J610" s="533"/>
      <c r="K610" s="533"/>
      <c r="L610" s="533"/>
      <c r="M610" s="533"/>
    </row>
    <row r="611" spans="1:13" ht="15.75" customHeight="1" x14ac:dyDescent="0.2">
      <c r="A611" s="37"/>
      <c r="G611" s="532"/>
      <c r="H611" s="532"/>
      <c r="J611" s="533"/>
      <c r="K611" s="533"/>
      <c r="L611" s="533"/>
      <c r="M611" s="533"/>
    </row>
    <row r="612" spans="1:13" ht="15.75" customHeight="1" x14ac:dyDescent="0.2">
      <c r="A612" s="37"/>
      <c r="G612" s="532"/>
      <c r="H612" s="532"/>
      <c r="J612" s="533"/>
      <c r="K612" s="533"/>
      <c r="L612" s="533"/>
      <c r="M612" s="533"/>
    </row>
    <row r="613" spans="1:13" ht="15.75" customHeight="1" x14ac:dyDescent="0.2">
      <c r="A613" s="37"/>
      <c r="G613" s="532"/>
      <c r="H613" s="532"/>
      <c r="J613" s="533"/>
      <c r="K613" s="533"/>
      <c r="L613" s="533"/>
      <c r="M613" s="533"/>
    </row>
    <row r="614" spans="1:13" ht="15.75" customHeight="1" x14ac:dyDescent="0.2">
      <c r="A614" s="37"/>
      <c r="G614" s="532"/>
      <c r="H614" s="532"/>
      <c r="J614" s="533"/>
      <c r="K614" s="533"/>
      <c r="L614" s="533"/>
      <c r="M614" s="533"/>
    </row>
    <row r="615" spans="1:13" ht="15.75" customHeight="1" x14ac:dyDescent="0.2">
      <c r="A615" s="37"/>
      <c r="G615" s="532"/>
      <c r="H615" s="532"/>
      <c r="J615" s="533"/>
      <c r="K615" s="533"/>
      <c r="L615" s="533"/>
      <c r="M615" s="533"/>
    </row>
    <row r="616" spans="1:13" ht="15.75" customHeight="1" x14ac:dyDescent="0.2">
      <c r="A616" s="37"/>
      <c r="G616" s="532"/>
      <c r="H616" s="532"/>
      <c r="J616" s="533"/>
      <c r="K616" s="533"/>
      <c r="L616" s="533"/>
      <c r="M616" s="533"/>
    </row>
    <row r="617" spans="1:13" ht="15.75" customHeight="1" x14ac:dyDescent="0.2">
      <c r="A617" s="37"/>
      <c r="G617" s="532"/>
      <c r="H617" s="532"/>
      <c r="J617" s="533"/>
      <c r="K617" s="533"/>
      <c r="L617" s="533"/>
      <c r="M617" s="533"/>
    </row>
    <row r="618" spans="1:13" ht="15.75" customHeight="1" x14ac:dyDescent="0.2">
      <c r="A618" s="37"/>
      <c r="G618" s="532"/>
      <c r="H618" s="532"/>
      <c r="J618" s="533"/>
      <c r="K618" s="533"/>
      <c r="L618" s="533"/>
      <c r="M618" s="533"/>
    </row>
    <row r="619" spans="1:13" ht="15.75" customHeight="1" x14ac:dyDescent="0.2">
      <c r="A619" s="37"/>
      <c r="G619" s="532"/>
      <c r="H619" s="532"/>
      <c r="J619" s="533"/>
      <c r="K619" s="533"/>
      <c r="L619" s="533"/>
      <c r="M619" s="533"/>
    </row>
    <row r="620" spans="1:13" ht="15.75" customHeight="1" x14ac:dyDescent="0.2">
      <c r="A620" s="37"/>
      <c r="G620" s="532"/>
      <c r="H620" s="532"/>
      <c r="J620" s="533"/>
      <c r="K620" s="533"/>
      <c r="L620" s="533"/>
      <c r="M620" s="533"/>
    </row>
    <row r="621" spans="1:13" ht="15.75" customHeight="1" x14ac:dyDescent="0.2">
      <c r="A621" s="37"/>
      <c r="G621" s="532"/>
      <c r="H621" s="532"/>
      <c r="J621" s="533"/>
      <c r="K621" s="533"/>
      <c r="L621" s="533"/>
      <c r="M621" s="533"/>
    </row>
    <row r="622" spans="1:13" ht="15.75" customHeight="1" x14ac:dyDescent="0.2">
      <c r="A622" s="37"/>
      <c r="G622" s="532"/>
      <c r="H622" s="532"/>
      <c r="J622" s="533"/>
      <c r="K622" s="533"/>
      <c r="L622" s="533"/>
      <c r="M622" s="533"/>
    </row>
    <row r="623" spans="1:13" ht="15.75" customHeight="1" x14ac:dyDescent="0.2">
      <c r="A623" s="37"/>
      <c r="G623" s="532"/>
      <c r="H623" s="532"/>
      <c r="J623" s="533"/>
      <c r="K623" s="533"/>
      <c r="L623" s="533"/>
      <c r="M623" s="533"/>
    </row>
    <row r="624" spans="1:13" ht="15.75" customHeight="1" x14ac:dyDescent="0.2">
      <c r="A624" s="37"/>
      <c r="G624" s="532"/>
      <c r="H624" s="532"/>
      <c r="J624" s="533"/>
      <c r="K624" s="533"/>
      <c r="L624" s="533"/>
      <c r="M624" s="533"/>
    </row>
    <row r="625" spans="1:13" ht="15.75" customHeight="1" x14ac:dyDescent="0.2">
      <c r="A625" s="37"/>
      <c r="G625" s="532"/>
      <c r="H625" s="532"/>
      <c r="J625" s="533"/>
      <c r="K625" s="533"/>
      <c r="L625" s="533"/>
      <c r="M625" s="533"/>
    </row>
    <row r="626" spans="1:13" ht="15.75" customHeight="1" x14ac:dyDescent="0.2">
      <c r="A626" s="37"/>
      <c r="G626" s="532"/>
      <c r="H626" s="532"/>
      <c r="J626" s="533"/>
      <c r="K626" s="533"/>
      <c r="L626" s="533"/>
      <c r="M626" s="533"/>
    </row>
    <row r="627" spans="1:13" ht="15.75" customHeight="1" x14ac:dyDescent="0.2">
      <c r="A627" s="37"/>
      <c r="G627" s="532"/>
      <c r="H627" s="532"/>
      <c r="J627" s="533"/>
      <c r="K627" s="533"/>
      <c r="L627" s="533"/>
      <c r="M627" s="533"/>
    </row>
    <row r="628" spans="1:13" ht="15.75" customHeight="1" x14ac:dyDescent="0.2">
      <c r="A628" s="37"/>
      <c r="G628" s="532"/>
      <c r="H628" s="532"/>
      <c r="J628" s="533"/>
      <c r="K628" s="533"/>
      <c r="L628" s="533"/>
      <c r="M628" s="533"/>
    </row>
    <row r="629" spans="1:13" ht="15.75" customHeight="1" x14ac:dyDescent="0.2">
      <c r="A629" s="37"/>
      <c r="G629" s="532"/>
      <c r="H629" s="532"/>
      <c r="J629" s="533"/>
      <c r="K629" s="533"/>
      <c r="L629" s="533"/>
      <c r="M629" s="533"/>
    </row>
    <row r="630" spans="1:13" ht="15.75" customHeight="1" x14ac:dyDescent="0.2">
      <c r="A630" s="37"/>
      <c r="G630" s="532"/>
      <c r="H630" s="532"/>
      <c r="J630" s="533"/>
      <c r="K630" s="533"/>
      <c r="L630" s="533"/>
      <c r="M630" s="533"/>
    </row>
    <row r="631" spans="1:13" ht="15.75" customHeight="1" x14ac:dyDescent="0.2">
      <c r="A631" s="37"/>
      <c r="G631" s="532"/>
      <c r="H631" s="532"/>
      <c r="J631" s="533"/>
      <c r="K631" s="533"/>
      <c r="L631" s="533"/>
      <c r="M631" s="533"/>
    </row>
    <row r="632" spans="1:13" ht="15.75" customHeight="1" x14ac:dyDescent="0.2">
      <c r="A632" s="37"/>
      <c r="G632" s="532"/>
      <c r="H632" s="532"/>
      <c r="J632" s="533"/>
      <c r="K632" s="533"/>
      <c r="L632" s="533"/>
      <c r="M632" s="533"/>
    </row>
    <row r="633" spans="1:13" ht="15.75" customHeight="1" x14ac:dyDescent="0.2">
      <c r="A633" s="37"/>
      <c r="G633" s="532"/>
      <c r="H633" s="532"/>
      <c r="J633" s="533"/>
      <c r="K633" s="533"/>
      <c r="L633" s="533"/>
      <c r="M633" s="533"/>
    </row>
    <row r="634" spans="1:13" ht="15.75" customHeight="1" x14ac:dyDescent="0.2">
      <c r="A634" s="37"/>
      <c r="G634" s="532"/>
      <c r="H634" s="532"/>
      <c r="J634" s="533"/>
      <c r="K634" s="533"/>
      <c r="L634" s="533"/>
      <c r="M634" s="533"/>
    </row>
    <row r="635" spans="1:13" ht="15.75" customHeight="1" x14ac:dyDescent="0.2">
      <c r="A635" s="37"/>
      <c r="G635" s="532"/>
      <c r="H635" s="532"/>
      <c r="J635" s="533"/>
      <c r="K635" s="533"/>
      <c r="L635" s="533"/>
      <c r="M635" s="533"/>
    </row>
    <row r="636" spans="1:13" ht="15.75" customHeight="1" x14ac:dyDescent="0.2">
      <c r="A636" s="37"/>
      <c r="G636" s="532"/>
      <c r="H636" s="532"/>
      <c r="J636" s="533"/>
      <c r="K636" s="533"/>
      <c r="L636" s="533"/>
      <c r="M636" s="533"/>
    </row>
    <row r="637" spans="1:13" ht="15.75" customHeight="1" x14ac:dyDescent="0.2">
      <c r="A637" s="37"/>
      <c r="G637" s="532"/>
      <c r="H637" s="532"/>
      <c r="J637" s="533"/>
      <c r="K637" s="533"/>
      <c r="L637" s="533"/>
      <c r="M637" s="533"/>
    </row>
    <row r="638" spans="1:13" ht="15.75" customHeight="1" x14ac:dyDescent="0.2">
      <c r="A638" s="37"/>
      <c r="G638" s="532"/>
      <c r="H638" s="532"/>
      <c r="J638" s="533"/>
      <c r="K638" s="533"/>
      <c r="L638" s="533"/>
      <c r="M638" s="533"/>
    </row>
    <row r="639" spans="1:13" ht="15.75" customHeight="1" x14ac:dyDescent="0.2">
      <c r="A639" s="37"/>
      <c r="G639" s="532"/>
      <c r="H639" s="532"/>
      <c r="J639" s="533"/>
      <c r="K639" s="533"/>
      <c r="L639" s="533"/>
      <c r="M639" s="533"/>
    </row>
    <row r="640" spans="1:13" ht="15.75" customHeight="1" x14ac:dyDescent="0.2">
      <c r="A640" s="37"/>
      <c r="G640" s="532"/>
      <c r="H640" s="532"/>
      <c r="J640" s="533"/>
      <c r="K640" s="533"/>
      <c r="L640" s="533"/>
      <c r="M640" s="533"/>
    </row>
    <row r="641" spans="1:13" ht="15.75" customHeight="1" x14ac:dyDescent="0.2">
      <c r="A641" s="37"/>
      <c r="G641" s="532"/>
      <c r="H641" s="532"/>
      <c r="J641" s="533"/>
      <c r="K641" s="533"/>
      <c r="L641" s="533"/>
      <c r="M641" s="533"/>
    </row>
    <row r="642" spans="1:13" ht="15.75" customHeight="1" x14ac:dyDescent="0.2">
      <c r="A642" s="37"/>
      <c r="G642" s="532"/>
      <c r="H642" s="532"/>
      <c r="J642" s="533"/>
      <c r="K642" s="533"/>
      <c r="L642" s="533"/>
      <c r="M642" s="533"/>
    </row>
    <row r="643" spans="1:13" ht="15.75" customHeight="1" x14ac:dyDescent="0.2">
      <c r="A643" s="37"/>
      <c r="G643" s="532"/>
      <c r="H643" s="532"/>
      <c r="J643" s="533"/>
      <c r="K643" s="533"/>
      <c r="L643" s="533"/>
      <c r="M643" s="533"/>
    </row>
    <row r="644" spans="1:13" ht="15.75" customHeight="1" x14ac:dyDescent="0.2">
      <c r="A644" s="37"/>
      <c r="G644" s="532"/>
      <c r="H644" s="532"/>
      <c r="J644" s="533"/>
      <c r="K644" s="533"/>
      <c r="L644" s="533"/>
      <c r="M644" s="533"/>
    </row>
    <row r="645" spans="1:13" ht="15.75" customHeight="1" x14ac:dyDescent="0.2">
      <c r="A645" s="37"/>
      <c r="G645" s="532"/>
      <c r="H645" s="532"/>
      <c r="J645" s="533"/>
      <c r="K645" s="533"/>
      <c r="L645" s="533"/>
      <c r="M645" s="533"/>
    </row>
    <row r="646" spans="1:13" ht="15.75" customHeight="1" x14ac:dyDescent="0.2">
      <c r="A646" s="37"/>
      <c r="G646" s="532"/>
      <c r="H646" s="532"/>
      <c r="J646" s="533"/>
      <c r="K646" s="533"/>
      <c r="L646" s="533"/>
      <c r="M646" s="533"/>
    </row>
    <row r="647" spans="1:13" ht="15.75" customHeight="1" x14ac:dyDescent="0.2">
      <c r="A647" s="37"/>
      <c r="G647" s="532"/>
      <c r="H647" s="532"/>
      <c r="J647" s="533"/>
      <c r="K647" s="533"/>
      <c r="L647" s="533"/>
      <c r="M647" s="533"/>
    </row>
    <row r="648" spans="1:13" ht="15.75" customHeight="1" x14ac:dyDescent="0.2">
      <c r="A648" s="37"/>
      <c r="G648" s="532"/>
      <c r="H648" s="532"/>
      <c r="J648" s="533"/>
      <c r="K648" s="533"/>
      <c r="L648" s="533"/>
      <c r="M648" s="533"/>
    </row>
    <row r="649" spans="1:13" ht="15.75" customHeight="1" x14ac:dyDescent="0.2">
      <c r="A649" s="37"/>
      <c r="G649" s="532"/>
      <c r="H649" s="532"/>
      <c r="J649" s="533"/>
      <c r="K649" s="533"/>
      <c r="L649" s="533"/>
      <c r="M649" s="533"/>
    </row>
    <row r="650" spans="1:13" ht="15.75" customHeight="1" x14ac:dyDescent="0.2">
      <c r="A650" s="37"/>
      <c r="G650" s="532"/>
      <c r="H650" s="532"/>
      <c r="J650" s="533"/>
      <c r="K650" s="533"/>
      <c r="L650" s="533"/>
      <c r="M650" s="533"/>
    </row>
    <row r="651" spans="1:13" ht="15.75" customHeight="1" x14ac:dyDescent="0.2">
      <c r="A651" s="37"/>
      <c r="G651" s="532"/>
      <c r="H651" s="532"/>
      <c r="J651" s="533"/>
      <c r="K651" s="533"/>
      <c r="L651" s="533"/>
      <c r="M651" s="533"/>
    </row>
    <row r="652" spans="1:13" ht="15.75" customHeight="1" x14ac:dyDescent="0.2">
      <c r="A652" s="37"/>
      <c r="G652" s="532"/>
      <c r="H652" s="532"/>
      <c r="J652" s="533"/>
      <c r="K652" s="533"/>
      <c r="L652" s="533"/>
      <c r="M652" s="533"/>
    </row>
    <row r="653" spans="1:13" ht="15.75" customHeight="1" x14ac:dyDescent="0.2">
      <c r="A653" s="37"/>
      <c r="G653" s="532"/>
      <c r="H653" s="532"/>
      <c r="J653" s="533"/>
      <c r="K653" s="533"/>
      <c r="L653" s="533"/>
      <c r="M653" s="533"/>
    </row>
    <row r="654" spans="1:13" ht="15.75" customHeight="1" x14ac:dyDescent="0.2">
      <c r="A654" s="37"/>
      <c r="G654" s="532"/>
      <c r="H654" s="532"/>
      <c r="J654" s="533"/>
      <c r="K654" s="533"/>
      <c r="L654" s="533"/>
      <c r="M654" s="533"/>
    </row>
    <row r="655" spans="1:13" ht="15.75" customHeight="1" x14ac:dyDescent="0.2">
      <c r="A655" s="37"/>
      <c r="G655" s="532"/>
      <c r="H655" s="532"/>
      <c r="J655" s="533"/>
      <c r="K655" s="533"/>
      <c r="L655" s="533"/>
      <c r="M655" s="533"/>
    </row>
    <row r="656" spans="1:13" ht="15.75" customHeight="1" x14ac:dyDescent="0.2">
      <c r="A656" s="37"/>
      <c r="G656" s="532"/>
      <c r="H656" s="532"/>
      <c r="J656" s="533"/>
      <c r="K656" s="533"/>
      <c r="L656" s="533"/>
      <c r="M656" s="533"/>
    </row>
    <row r="657" spans="1:13" ht="15.75" customHeight="1" x14ac:dyDescent="0.2">
      <c r="A657" s="37"/>
      <c r="G657" s="532"/>
      <c r="H657" s="532"/>
      <c r="J657" s="533"/>
      <c r="K657" s="533"/>
      <c r="L657" s="533"/>
      <c r="M657" s="533"/>
    </row>
    <row r="658" spans="1:13" ht="15.75" customHeight="1" x14ac:dyDescent="0.2">
      <c r="A658" s="37"/>
      <c r="G658" s="532"/>
      <c r="H658" s="532"/>
      <c r="J658" s="533"/>
      <c r="K658" s="533"/>
      <c r="L658" s="533"/>
      <c r="M658" s="533"/>
    </row>
    <row r="659" spans="1:13" ht="15.75" customHeight="1" x14ac:dyDescent="0.2">
      <c r="A659" s="37"/>
      <c r="G659" s="532"/>
      <c r="H659" s="532"/>
      <c r="J659" s="533"/>
      <c r="K659" s="533"/>
      <c r="L659" s="533"/>
      <c r="M659" s="533"/>
    </row>
    <row r="660" spans="1:13" ht="15.75" customHeight="1" x14ac:dyDescent="0.2">
      <c r="A660" s="37"/>
      <c r="G660" s="532"/>
      <c r="H660" s="532"/>
      <c r="J660" s="533"/>
      <c r="K660" s="533"/>
      <c r="L660" s="533"/>
      <c r="M660" s="533"/>
    </row>
    <row r="661" spans="1:13" ht="15.75" customHeight="1" x14ac:dyDescent="0.2">
      <c r="A661" s="37"/>
      <c r="G661" s="532"/>
      <c r="H661" s="532"/>
      <c r="J661" s="533"/>
      <c r="K661" s="533"/>
      <c r="L661" s="533"/>
      <c r="M661" s="533"/>
    </row>
    <row r="662" spans="1:13" ht="15.75" customHeight="1" x14ac:dyDescent="0.2">
      <c r="A662" s="37"/>
      <c r="G662" s="532"/>
      <c r="H662" s="532"/>
      <c r="J662" s="533"/>
      <c r="K662" s="533"/>
      <c r="L662" s="533"/>
      <c r="M662" s="533"/>
    </row>
    <row r="663" spans="1:13" ht="15.75" customHeight="1" x14ac:dyDescent="0.2">
      <c r="A663" s="37"/>
      <c r="G663" s="532"/>
      <c r="H663" s="532"/>
      <c r="J663" s="533"/>
      <c r="K663" s="533"/>
      <c r="L663" s="533"/>
      <c r="M663" s="533"/>
    </row>
    <row r="664" spans="1:13" ht="15.75" customHeight="1" x14ac:dyDescent="0.2">
      <c r="A664" s="37"/>
      <c r="G664" s="532"/>
      <c r="H664" s="532"/>
      <c r="J664" s="533"/>
      <c r="K664" s="533"/>
      <c r="L664" s="533"/>
      <c r="M664" s="533"/>
    </row>
    <row r="665" spans="1:13" ht="15.75" customHeight="1" x14ac:dyDescent="0.2">
      <c r="A665" s="37"/>
      <c r="G665" s="532"/>
      <c r="H665" s="532"/>
      <c r="J665" s="533"/>
      <c r="K665" s="533"/>
      <c r="L665" s="533"/>
      <c r="M665" s="533"/>
    </row>
    <row r="666" spans="1:13" ht="15.75" customHeight="1" x14ac:dyDescent="0.2">
      <c r="A666" s="37"/>
      <c r="G666" s="532"/>
      <c r="H666" s="532"/>
      <c r="J666" s="533"/>
      <c r="K666" s="533"/>
      <c r="L666" s="533"/>
      <c r="M666" s="533"/>
    </row>
    <row r="667" spans="1:13" ht="15.75" customHeight="1" x14ac:dyDescent="0.2">
      <c r="A667" s="37"/>
      <c r="G667" s="532"/>
      <c r="H667" s="532"/>
      <c r="J667" s="533"/>
      <c r="K667" s="533"/>
      <c r="L667" s="533"/>
      <c r="M667" s="533"/>
    </row>
    <row r="668" spans="1:13" ht="15.75" customHeight="1" x14ac:dyDescent="0.2">
      <c r="A668" s="37"/>
      <c r="G668" s="532"/>
      <c r="H668" s="532"/>
      <c r="J668" s="533"/>
      <c r="K668" s="533"/>
      <c r="L668" s="533"/>
      <c r="M668" s="533"/>
    </row>
    <row r="669" spans="1:13" ht="15.75" customHeight="1" x14ac:dyDescent="0.2">
      <c r="A669" s="152"/>
    </row>
    <row r="670" spans="1:13" ht="15.75" customHeight="1" x14ac:dyDescent="0.2">
      <c r="A670" s="152"/>
    </row>
    <row r="671" spans="1:13" ht="15.75" customHeight="1" x14ac:dyDescent="0.2">
      <c r="A671" s="152"/>
    </row>
    <row r="672" spans="1:13" ht="15.75" customHeight="1" x14ac:dyDescent="0.2">
      <c r="A672" s="152"/>
    </row>
    <row r="673" spans="1:1" ht="15.75" customHeight="1" x14ac:dyDescent="0.2">
      <c r="A673" s="152"/>
    </row>
    <row r="674" spans="1:1" ht="15.75" customHeight="1" x14ac:dyDescent="0.2">
      <c r="A674" s="152"/>
    </row>
    <row r="675" spans="1:1" ht="15.75" customHeight="1" x14ac:dyDescent="0.2">
      <c r="A675" s="152"/>
    </row>
    <row r="676" spans="1:1" ht="15.75" customHeight="1" x14ac:dyDescent="0.2">
      <c r="A676" s="152"/>
    </row>
    <row r="677" spans="1:1" ht="15.75" customHeight="1" x14ac:dyDescent="0.2">
      <c r="A677" s="152"/>
    </row>
    <row r="678" spans="1:1" ht="15.75" customHeight="1" x14ac:dyDescent="0.2">
      <c r="A678" s="152"/>
    </row>
    <row r="679" spans="1:1" ht="15.75" customHeight="1" x14ac:dyDescent="0.2">
      <c r="A679" s="152"/>
    </row>
    <row r="680" spans="1:1" ht="15.75" customHeight="1" x14ac:dyDescent="0.2">
      <c r="A680" s="152"/>
    </row>
    <row r="681" spans="1:1" ht="15.75" customHeight="1" x14ac:dyDescent="0.2">
      <c r="A681" s="152"/>
    </row>
    <row r="682" spans="1:1" ht="15.75" customHeight="1" x14ac:dyDescent="0.2">
      <c r="A682" s="152"/>
    </row>
    <row r="683" spans="1:1" ht="15.75" customHeight="1" x14ac:dyDescent="0.2">
      <c r="A683" s="152"/>
    </row>
    <row r="684" spans="1:1" ht="15.75" customHeight="1" x14ac:dyDescent="0.2">
      <c r="A684" s="152"/>
    </row>
    <row r="685" spans="1:1" ht="15.75" customHeight="1" x14ac:dyDescent="0.2">
      <c r="A685" s="152"/>
    </row>
    <row r="686" spans="1:1" ht="15.75" customHeight="1" x14ac:dyDescent="0.2">
      <c r="A686" s="152"/>
    </row>
    <row r="687" spans="1:1" ht="15.75" customHeight="1" x14ac:dyDescent="0.2">
      <c r="A687" s="152"/>
    </row>
    <row r="688" spans="1:1" ht="15.75" customHeight="1" x14ac:dyDescent="0.2">
      <c r="A688" s="152"/>
    </row>
    <row r="689" spans="1:1" ht="15.75" customHeight="1" x14ac:dyDescent="0.2">
      <c r="A689" s="152"/>
    </row>
    <row r="690" spans="1:1" ht="15.75" customHeight="1" x14ac:dyDescent="0.2">
      <c r="A690" s="152"/>
    </row>
    <row r="691" spans="1:1" ht="15.75" customHeight="1" x14ac:dyDescent="0.2">
      <c r="A691" s="152"/>
    </row>
    <row r="692" spans="1:1" ht="15.75" customHeight="1" x14ac:dyDescent="0.2">
      <c r="A692" s="152"/>
    </row>
    <row r="693" spans="1:1" ht="15.75" customHeight="1" x14ac:dyDescent="0.2">
      <c r="A693" s="152"/>
    </row>
    <row r="694" spans="1:1" ht="15.75" customHeight="1" x14ac:dyDescent="0.2">
      <c r="A694" s="152"/>
    </row>
    <row r="695" spans="1:1" ht="15.75" customHeight="1" x14ac:dyDescent="0.2">
      <c r="A695" s="152"/>
    </row>
    <row r="696" spans="1:1" ht="15.75" customHeight="1" x14ac:dyDescent="0.2">
      <c r="A696" s="152"/>
    </row>
    <row r="697" spans="1:1" ht="15.75" customHeight="1" x14ac:dyDescent="0.2">
      <c r="A697" s="152"/>
    </row>
    <row r="698" spans="1:1" ht="15.75" customHeight="1" x14ac:dyDescent="0.2">
      <c r="A698" s="152"/>
    </row>
    <row r="699" spans="1:1" ht="15.75" customHeight="1" x14ac:dyDescent="0.2">
      <c r="A699" s="152"/>
    </row>
    <row r="700" spans="1:1" ht="15.75" customHeight="1" x14ac:dyDescent="0.2">
      <c r="A700" s="152"/>
    </row>
    <row r="701" spans="1:1" ht="15.75" customHeight="1" x14ac:dyDescent="0.2">
      <c r="A701" s="152"/>
    </row>
    <row r="702" spans="1:1" ht="15.75" customHeight="1" x14ac:dyDescent="0.2">
      <c r="A702" s="152"/>
    </row>
    <row r="703" spans="1:1" ht="15.75" customHeight="1" x14ac:dyDescent="0.2">
      <c r="A703" s="152"/>
    </row>
    <row r="704" spans="1:1" ht="15.75" customHeight="1" x14ac:dyDescent="0.2">
      <c r="A704" s="152"/>
    </row>
    <row r="705" spans="1:1" ht="15.75" customHeight="1" x14ac:dyDescent="0.2">
      <c r="A705" s="152"/>
    </row>
    <row r="706" spans="1:1" ht="15.75" customHeight="1" x14ac:dyDescent="0.2">
      <c r="A706" s="152"/>
    </row>
    <row r="707" spans="1:1" ht="15.75" customHeight="1" x14ac:dyDescent="0.2">
      <c r="A707" s="152"/>
    </row>
    <row r="708" spans="1:1" ht="15.75" customHeight="1" x14ac:dyDescent="0.2">
      <c r="A708" s="152"/>
    </row>
    <row r="709" spans="1:1" ht="15.75" customHeight="1" x14ac:dyDescent="0.2">
      <c r="A709" s="152"/>
    </row>
    <row r="710" spans="1:1" ht="15.75" customHeight="1" x14ac:dyDescent="0.2">
      <c r="A710" s="152"/>
    </row>
    <row r="711" spans="1:1" ht="15.75" customHeight="1" x14ac:dyDescent="0.2">
      <c r="A711" s="152"/>
    </row>
    <row r="712" spans="1:1" ht="15.75" customHeight="1" x14ac:dyDescent="0.2">
      <c r="A712" s="152"/>
    </row>
    <row r="713" spans="1:1" ht="15.75" customHeight="1" x14ac:dyDescent="0.2">
      <c r="A713" s="152"/>
    </row>
    <row r="714" spans="1:1" ht="15.75" customHeight="1" x14ac:dyDescent="0.2">
      <c r="A714" s="152"/>
    </row>
    <row r="715" spans="1:1" ht="15.75" customHeight="1" x14ac:dyDescent="0.2">
      <c r="A715" s="152"/>
    </row>
    <row r="716" spans="1:1" ht="15.75" customHeight="1" x14ac:dyDescent="0.2">
      <c r="A716" s="152"/>
    </row>
    <row r="717" spans="1:1" ht="15.75" customHeight="1" x14ac:dyDescent="0.2">
      <c r="A717" s="152"/>
    </row>
    <row r="718" spans="1:1" ht="15.75" customHeight="1" x14ac:dyDescent="0.2">
      <c r="A718" s="152"/>
    </row>
    <row r="719" spans="1:1" ht="15.75" customHeight="1" x14ac:dyDescent="0.2">
      <c r="A719" s="152"/>
    </row>
    <row r="720" spans="1:1" ht="15.75" customHeight="1" x14ac:dyDescent="0.2">
      <c r="A720" s="152"/>
    </row>
    <row r="721" spans="1:1" ht="15.75" customHeight="1" x14ac:dyDescent="0.2">
      <c r="A721" s="152"/>
    </row>
    <row r="722" spans="1:1" ht="15.75" customHeight="1" x14ac:dyDescent="0.2">
      <c r="A722" s="152"/>
    </row>
    <row r="723" spans="1:1" ht="15.75" customHeight="1" x14ac:dyDescent="0.2">
      <c r="A723" s="152"/>
    </row>
    <row r="724" spans="1:1" ht="15.75" customHeight="1" x14ac:dyDescent="0.2">
      <c r="A724" s="152"/>
    </row>
    <row r="725" spans="1:1" ht="15.75" customHeight="1" x14ac:dyDescent="0.2">
      <c r="A725" s="152"/>
    </row>
    <row r="726" spans="1:1" ht="15.75" customHeight="1" x14ac:dyDescent="0.2">
      <c r="A726" s="152"/>
    </row>
    <row r="727" spans="1:1" ht="15.75" customHeight="1" x14ac:dyDescent="0.2">
      <c r="A727" s="152"/>
    </row>
    <row r="728" spans="1:1" ht="15.75" customHeight="1" x14ac:dyDescent="0.2">
      <c r="A728" s="152"/>
    </row>
    <row r="729" spans="1:1" ht="15.75" customHeight="1" x14ac:dyDescent="0.2">
      <c r="A729" s="152"/>
    </row>
    <row r="730" spans="1:1" ht="15.75" customHeight="1" x14ac:dyDescent="0.2">
      <c r="A730" s="152"/>
    </row>
    <row r="731" spans="1:1" ht="15.75" customHeight="1" x14ac:dyDescent="0.2">
      <c r="A731" s="152"/>
    </row>
    <row r="732" spans="1:1" ht="15.75" customHeight="1" x14ac:dyDescent="0.2">
      <c r="A732" s="152"/>
    </row>
    <row r="733" spans="1:1" ht="15.75" customHeight="1" x14ac:dyDescent="0.2">
      <c r="A733" s="152"/>
    </row>
    <row r="734" spans="1:1" ht="15.75" customHeight="1" x14ac:dyDescent="0.2">
      <c r="A734" s="152"/>
    </row>
    <row r="735" spans="1:1" ht="15.75" customHeight="1" x14ac:dyDescent="0.2">
      <c r="A735" s="152"/>
    </row>
    <row r="736" spans="1:1" ht="15.75" customHeight="1" x14ac:dyDescent="0.2">
      <c r="A736" s="152"/>
    </row>
    <row r="737" spans="1:1" ht="15.75" customHeight="1" x14ac:dyDescent="0.2">
      <c r="A737" s="152"/>
    </row>
    <row r="738" spans="1:1" ht="15.75" customHeight="1" x14ac:dyDescent="0.2">
      <c r="A738" s="152"/>
    </row>
    <row r="739" spans="1:1" ht="15.75" customHeight="1" x14ac:dyDescent="0.2">
      <c r="A739" s="152"/>
    </row>
    <row r="740" spans="1:1" ht="15.75" customHeight="1" x14ac:dyDescent="0.2">
      <c r="A740" s="152"/>
    </row>
    <row r="741" spans="1:1" ht="15.75" customHeight="1" x14ac:dyDescent="0.2">
      <c r="A741" s="152"/>
    </row>
    <row r="742" spans="1:1" ht="15.75" customHeight="1" x14ac:dyDescent="0.2">
      <c r="A742" s="152"/>
    </row>
    <row r="743" spans="1:1" ht="15.75" customHeight="1" x14ac:dyDescent="0.2">
      <c r="A743" s="152"/>
    </row>
    <row r="744" spans="1:1" ht="15.75" customHeight="1" x14ac:dyDescent="0.2">
      <c r="A744" s="152"/>
    </row>
    <row r="745" spans="1:1" ht="15.75" customHeight="1" x14ac:dyDescent="0.2">
      <c r="A745" s="152"/>
    </row>
    <row r="746" spans="1:1" ht="15.75" customHeight="1" x14ac:dyDescent="0.2">
      <c r="A746" s="152"/>
    </row>
    <row r="747" spans="1:1" ht="15.75" customHeight="1" x14ac:dyDescent="0.2">
      <c r="A747" s="152"/>
    </row>
    <row r="748" spans="1:1" ht="15.75" customHeight="1" x14ac:dyDescent="0.2">
      <c r="A748" s="152"/>
    </row>
    <row r="749" spans="1:1" ht="15.75" customHeight="1" x14ac:dyDescent="0.2">
      <c r="A749" s="152"/>
    </row>
    <row r="750" spans="1:1" ht="15.75" customHeight="1" x14ac:dyDescent="0.2">
      <c r="A750" s="152"/>
    </row>
    <row r="751" spans="1:1" ht="15.75" customHeight="1" x14ac:dyDescent="0.2">
      <c r="A751" s="152"/>
    </row>
    <row r="752" spans="1:1" ht="15.75" customHeight="1" x14ac:dyDescent="0.2">
      <c r="A752" s="152"/>
    </row>
    <row r="753" spans="1:1" ht="15.75" customHeight="1" x14ac:dyDescent="0.2">
      <c r="A753" s="152"/>
    </row>
    <row r="754" spans="1:1" ht="15.75" customHeight="1" x14ac:dyDescent="0.2">
      <c r="A754" s="152"/>
    </row>
    <row r="755" spans="1:1" ht="15.75" customHeight="1" x14ac:dyDescent="0.2">
      <c r="A755" s="152"/>
    </row>
    <row r="756" spans="1:1" ht="15.75" customHeight="1" x14ac:dyDescent="0.2">
      <c r="A756" s="152"/>
    </row>
    <row r="757" spans="1:1" ht="15.75" customHeight="1" x14ac:dyDescent="0.2">
      <c r="A757" s="152"/>
    </row>
    <row r="758" spans="1:1" ht="15.75" customHeight="1" x14ac:dyDescent="0.2">
      <c r="A758" s="152"/>
    </row>
    <row r="759" spans="1:1" ht="15.75" customHeight="1" x14ac:dyDescent="0.2">
      <c r="A759" s="152"/>
    </row>
    <row r="760" spans="1:1" ht="15.75" customHeight="1" x14ac:dyDescent="0.2">
      <c r="A760" s="152"/>
    </row>
    <row r="761" spans="1:1" ht="15.75" customHeight="1" x14ac:dyDescent="0.2">
      <c r="A761" s="152"/>
    </row>
    <row r="762" spans="1:1" ht="15.75" customHeight="1" x14ac:dyDescent="0.2">
      <c r="A762" s="152"/>
    </row>
    <row r="763" spans="1:1" ht="15.75" customHeight="1" x14ac:dyDescent="0.2">
      <c r="A763" s="152"/>
    </row>
    <row r="764" spans="1:1" ht="15.75" customHeight="1" x14ac:dyDescent="0.2">
      <c r="A764" s="152"/>
    </row>
    <row r="765" spans="1:1" ht="15.75" customHeight="1" x14ac:dyDescent="0.2">
      <c r="A765" s="152"/>
    </row>
    <row r="766" spans="1:1" ht="15.75" customHeight="1" x14ac:dyDescent="0.2">
      <c r="A766" s="152"/>
    </row>
    <row r="767" spans="1:1" ht="15.75" customHeight="1" x14ac:dyDescent="0.2">
      <c r="A767" s="152"/>
    </row>
    <row r="768" spans="1:1" ht="15.75" customHeight="1" x14ac:dyDescent="0.2">
      <c r="A768" s="152"/>
    </row>
    <row r="769" spans="1:1" ht="15.75" customHeight="1" x14ac:dyDescent="0.2">
      <c r="A769" s="152"/>
    </row>
    <row r="770" spans="1:1" ht="15.75" customHeight="1" x14ac:dyDescent="0.2">
      <c r="A770" s="152"/>
    </row>
    <row r="771" spans="1:1" ht="15.75" customHeight="1" x14ac:dyDescent="0.2">
      <c r="A771" s="152"/>
    </row>
    <row r="772" spans="1:1" ht="15.75" customHeight="1" x14ac:dyDescent="0.2">
      <c r="A772" s="152"/>
    </row>
    <row r="773" spans="1:1" ht="15.75" customHeight="1" x14ac:dyDescent="0.2">
      <c r="A773" s="152"/>
    </row>
    <row r="774" spans="1:1" ht="15.75" customHeight="1" x14ac:dyDescent="0.2">
      <c r="A774" s="152"/>
    </row>
    <row r="775" spans="1:1" ht="15.75" customHeight="1" x14ac:dyDescent="0.2">
      <c r="A775" s="152"/>
    </row>
    <row r="776" spans="1:1" ht="15.75" customHeight="1" x14ac:dyDescent="0.2">
      <c r="A776" s="152"/>
    </row>
    <row r="777" spans="1:1" ht="15.75" customHeight="1" x14ac:dyDescent="0.2">
      <c r="A777" s="152"/>
    </row>
    <row r="778" spans="1:1" ht="15.75" customHeight="1" x14ac:dyDescent="0.2">
      <c r="A778" s="152"/>
    </row>
    <row r="779" spans="1:1" ht="15.75" customHeight="1" x14ac:dyDescent="0.2">
      <c r="A779" s="152"/>
    </row>
    <row r="780" spans="1:1" ht="15.75" customHeight="1" x14ac:dyDescent="0.2">
      <c r="A780" s="152"/>
    </row>
    <row r="781" spans="1:1" ht="15.75" customHeight="1" x14ac:dyDescent="0.2">
      <c r="A781" s="152"/>
    </row>
    <row r="782" spans="1:1" ht="15.75" customHeight="1" x14ac:dyDescent="0.2">
      <c r="A782" s="152"/>
    </row>
    <row r="783" spans="1:1" ht="15.75" customHeight="1" x14ac:dyDescent="0.2">
      <c r="A783" s="152"/>
    </row>
    <row r="784" spans="1:1" ht="15.75" customHeight="1" x14ac:dyDescent="0.2">
      <c r="A784" s="152"/>
    </row>
    <row r="785" spans="1:1" ht="15.75" customHeight="1" x14ac:dyDescent="0.2">
      <c r="A785" s="152"/>
    </row>
    <row r="786" spans="1:1" ht="15.75" customHeight="1" x14ac:dyDescent="0.2">
      <c r="A786" s="152"/>
    </row>
    <row r="787" spans="1:1" ht="15.75" customHeight="1" x14ac:dyDescent="0.2">
      <c r="A787" s="152"/>
    </row>
    <row r="788" spans="1:1" ht="15.75" customHeight="1" x14ac:dyDescent="0.2">
      <c r="A788" s="152"/>
    </row>
    <row r="789" spans="1:1" ht="15.75" customHeight="1" x14ac:dyDescent="0.2">
      <c r="A789" s="152"/>
    </row>
    <row r="790" spans="1:1" ht="15.75" customHeight="1" x14ac:dyDescent="0.2">
      <c r="A790" s="152"/>
    </row>
    <row r="791" spans="1:1" ht="15.75" customHeight="1" x14ac:dyDescent="0.2">
      <c r="A791" s="152"/>
    </row>
    <row r="792" spans="1:1" ht="15.75" customHeight="1" x14ac:dyDescent="0.2">
      <c r="A792" s="152"/>
    </row>
    <row r="793" spans="1:1" ht="15.75" customHeight="1" x14ac:dyDescent="0.2">
      <c r="A793" s="152"/>
    </row>
    <row r="794" spans="1:1" ht="15.75" customHeight="1" x14ac:dyDescent="0.2">
      <c r="A794" s="152"/>
    </row>
    <row r="795" spans="1:1" ht="15.75" customHeight="1" x14ac:dyDescent="0.2">
      <c r="A795" s="152"/>
    </row>
    <row r="796" spans="1:1" ht="15.75" customHeight="1" x14ac:dyDescent="0.2">
      <c r="A796" s="152"/>
    </row>
    <row r="797" spans="1:1" ht="15.75" customHeight="1" x14ac:dyDescent="0.2">
      <c r="A797" s="152"/>
    </row>
    <row r="798" spans="1:1" ht="15.75" customHeight="1" x14ac:dyDescent="0.2">
      <c r="A798" s="152"/>
    </row>
    <row r="799" spans="1:1" ht="15.75" customHeight="1" x14ac:dyDescent="0.2">
      <c r="A799" s="152"/>
    </row>
    <row r="800" spans="1:1" ht="15.75" customHeight="1" x14ac:dyDescent="0.2">
      <c r="A800" s="152"/>
    </row>
    <row r="801" spans="1:1" ht="15.75" customHeight="1" x14ac:dyDescent="0.2">
      <c r="A801" s="152"/>
    </row>
    <row r="802" spans="1:1" ht="15.75" customHeight="1" x14ac:dyDescent="0.2">
      <c r="A802" s="152"/>
    </row>
    <row r="803" spans="1:1" ht="15.75" customHeight="1" x14ac:dyDescent="0.2">
      <c r="A803" s="152"/>
    </row>
    <row r="804" spans="1:1" ht="15.75" customHeight="1" x14ac:dyDescent="0.2">
      <c r="A804" s="152"/>
    </row>
    <row r="805" spans="1:1" ht="15.75" customHeight="1" x14ac:dyDescent="0.2">
      <c r="A805" s="152"/>
    </row>
    <row r="806" spans="1:1" ht="15.75" customHeight="1" x14ac:dyDescent="0.2">
      <c r="A806" s="152"/>
    </row>
    <row r="807" spans="1:1" ht="15.75" customHeight="1" x14ac:dyDescent="0.2">
      <c r="A807" s="152"/>
    </row>
    <row r="808" spans="1:1" ht="15.75" customHeight="1" x14ac:dyDescent="0.2">
      <c r="A808" s="152"/>
    </row>
    <row r="809" spans="1:1" ht="15.75" customHeight="1" x14ac:dyDescent="0.2">
      <c r="A809" s="152"/>
    </row>
    <row r="810" spans="1:1" ht="15.75" customHeight="1" x14ac:dyDescent="0.2">
      <c r="A810" s="152"/>
    </row>
    <row r="811" spans="1:1" ht="15.75" customHeight="1" x14ac:dyDescent="0.2">
      <c r="A811" s="152"/>
    </row>
    <row r="812" spans="1:1" ht="15.75" customHeight="1" x14ac:dyDescent="0.2">
      <c r="A812" s="152"/>
    </row>
    <row r="813" spans="1:1" ht="15.75" customHeight="1" x14ac:dyDescent="0.2">
      <c r="A813" s="152"/>
    </row>
    <row r="814" spans="1:1" ht="15.75" customHeight="1" x14ac:dyDescent="0.2">
      <c r="A814" s="152"/>
    </row>
    <row r="815" spans="1:1" ht="15.75" customHeight="1" x14ac:dyDescent="0.2">
      <c r="A815" s="152"/>
    </row>
    <row r="816" spans="1:1" ht="15.75" customHeight="1" x14ac:dyDescent="0.2">
      <c r="A816" s="152"/>
    </row>
    <row r="817" spans="1:1" ht="15.75" customHeight="1" x14ac:dyDescent="0.2">
      <c r="A817" s="152"/>
    </row>
    <row r="818" spans="1:1" ht="15.75" customHeight="1" x14ac:dyDescent="0.2">
      <c r="A818" s="152"/>
    </row>
    <row r="819" spans="1:1" ht="15.75" customHeight="1" x14ac:dyDescent="0.2">
      <c r="A819" s="152"/>
    </row>
    <row r="820" spans="1:1" ht="15.75" customHeight="1" x14ac:dyDescent="0.2">
      <c r="A820" s="152"/>
    </row>
    <row r="821" spans="1:1" ht="15.75" customHeight="1" x14ac:dyDescent="0.2">
      <c r="A821" s="152"/>
    </row>
    <row r="822" spans="1:1" ht="15.75" customHeight="1" x14ac:dyDescent="0.2">
      <c r="A822" s="152"/>
    </row>
    <row r="823" spans="1:1" ht="15.75" customHeight="1" x14ac:dyDescent="0.2">
      <c r="A823" s="152"/>
    </row>
    <row r="824" spans="1:1" ht="15.75" customHeight="1" x14ac:dyDescent="0.2">
      <c r="A824" s="152"/>
    </row>
    <row r="825" spans="1:1" ht="15.75" customHeight="1" x14ac:dyDescent="0.2">
      <c r="A825" s="152"/>
    </row>
    <row r="826" spans="1:1" ht="15.75" customHeight="1" x14ac:dyDescent="0.2">
      <c r="A826" s="152"/>
    </row>
    <row r="827" spans="1:1" ht="15.75" customHeight="1" x14ac:dyDescent="0.2">
      <c r="A827" s="152"/>
    </row>
    <row r="828" spans="1:1" ht="15.75" customHeight="1" x14ac:dyDescent="0.2">
      <c r="A828" s="152"/>
    </row>
    <row r="829" spans="1:1" ht="15.75" customHeight="1" x14ac:dyDescent="0.2">
      <c r="A829" s="152"/>
    </row>
    <row r="830" spans="1:1" ht="15.75" customHeight="1" x14ac:dyDescent="0.2">
      <c r="A830" s="152"/>
    </row>
    <row r="831" spans="1:1" ht="15.75" customHeight="1" x14ac:dyDescent="0.2">
      <c r="A831" s="152"/>
    </row>
    <row r="832" spans="1:1" ht="15.75" customHeight="1" x14ac:dyDescent="0.2">
      <c r="A832" s="152"/>
    </row>
    <row r="833" spans="1:1" ht="15.75" customHeight="1" x14ac:dyDescent="0.2">
      <c r="A833" s="152"/>
    </row>
    <row r="834" spans="1:1" ht="15.75" customHeight="1" x14ac:dyDescent="0.2">
      <c r="A834" s="152"/>
    </row>
    <row r="835" spans="1:1" ht="15.75" customHeight="1" x14ac:dyDescent="0.2">
      <c r="A835" s="152"/>
    </row>
    <row r="836" spans="1:1" ht="15.75" customHeight="1" x14ac:dyDescent="0.2">
      <c r="A836" s="152"/>
    </row>
    <row r="837" spans="1:1" ht="15.75" customHeight="1" x14ac:dyDescent="0.2">
      <c r="A837" s="152"/>
    </row>
    <row r="838" spans="1:1" ht="15.75" customHeight="1" x14ac:dyDescent="0.2">
      <c r="A838" s="152"/>
    </row>
    <row r="839" spans="1:1" ht="15.75" customHeight="1" x14ac:dyDescent="0.2">
      <c r="A839" s="152"/>
    </row>
    <row r="840" spans="1:1" ht="15.75" customHeight="1" x14ac:dyDescent="0.2">
      <c r="A840" s="152"/>
    </row>
    <row r="841" spans="1:1" ht="15.75" customHeight="1" x14ac:dyDescent="0.2">
      <c r="A841" s="152"/>
    </row>
    <row r="842" spans="1:1" ht="15.75" customHeight="1" x14ac:dyDescent="0.2">
      <c r="A842" s="152"/>
    </row>
    <row r="843" spans="1:1" ht="15.75" customHeight="1" x14ac:dyDescent="0.2">
      <c r="A843" s="152"/>
    </row>
    <row r="844" spans="1:1" ht="15.75" customHeight="1" x14ac:dyDescent="0.2">
      <c r="A844" s="152"/>
    </row>
    <row r="845" spans="1:1" ht="15.75" customHeight="1" x14ac:dyDescent="0.2">
      <c r="A845" s="152"/>
    </row>
    <row r="846" spans="1:1" ht="15.75" customHeight="1" x14ac:dyDescent="0.2">
      <c r="A846" s="152"/>
    </row>
    <row r="847" spans="1:1" ht="15.75" customHeight="1" x14ac:dyDescent="0.2">
      <c r="A847" s="152"/>
    </row>
    <row r="848" spans="1:1" ht="15.75" customHeight="1" x14ac:dyDescent="0.2">
      <c r="A848" s="152"/>
    </row>
    <row r="849" spans="1:1" ht="15.75" customHeight="1" x14ac:dyDescent="0.2">
      <c r="A849" s="152"/>
    </row>
    <row r="850" spans="1:1" ht="15.75" customHeight="1" x14ac:dyDescent="0.2">
      <c r="A850" s="152"/>
    </row>
    <row r="851" spans="1:1" ht="15.75" customHeight="1" x14ac:dyDescent="0.2">
      <c r="A851" s="152"/>
    </row>
    <row r="852" spans="1:1" ht="15.75" customHeight="1" x14ac:dyDescent="0.2">
      <c r="A852" s="152"/>
    </row>
    <row r="853" spans="1:1" ht="15.75" customHeight="1" x14ac:dyDescent="0.2">
      <c r="A853" s="152"/>
    </row>
    <row r="854" spans="1:1" ht="15.75" customHeight="1" x14ac:dyDescent="0.2">
      <c r="A854" s="152"/>
    </row>
    <row r="855" spans="1:1" ht="15.75" customHeight="1" x14ac:dyDescent="0.2">
      <c r="A855" s="152"/>
    </row>
    <row r="856" spans="1:1" ht="15.75" customHeight="1" x14ac:dyDescent="0.2">
      <c r="A856" s="152"/>
    </row>
    <row r="857" spans="1:1" ht="15.75" customHeight="1" x14ac:dyDescent="0.2">
      <c r="A857" s="152"/>
    </row>
    <row r="858" spans="1:1" ht="15.75" customHeight="1" x14ac:dyDescent="0.2">
      <c r="A858" s="152"/>
    </row>
    <row r="859" spans="1:1" ht="15.75" customHeight="1" x14ac:dyDescent="0.2">
      <c r="A859" s="152"/>
    </row>
    <row r="860" spans="1:1" ht="15.75" customHeight="1" x14ac:dyDescent="0.2">
      <c r="A860" s="152"/>
    </row>
    <row r="861" spans="1:1" ht="15.75" customHeight="1" x14ac:dyDescent="0.2">
      <c r="A861" s="152"/>
    </row>
    <row r="862" spans="1:1" ht="15.75" customHeight="1" x14ac:dyDescent="0.2">
      <c r="A862" s="152"/>
    </row>
    <row r="863" spans="1:1" ht="15.75" customHeight="1" x14ac:dyDescent="0.2">
      <c r="A863" s="152"/>
    </row>
    <row r="864" spans="1:1" ht="15.75" customHeight="1" x14ac:dyDescent="0.2">
      <c r="A864" s="152"/>
    </row>
    <row r="865" spans="1:1" ht="15.75" customHeight="1" x14ac:dyDescent="0.2">
      <c r="A865" s="152"/>
    </row>
    <row r="866" spans="1:1" ht="15.75" customHeight="1" x14ac:dyDescent="0.2">
      <c r="A866" s="152"/>
    </row>
    <row r="867" spans="1:1" ht="15.75" customHeight="1" x14ac:dyDescent="0.2">
      <c r="A867" s="152"/>
    </row>
    <row r="868" spans="1:1" ht="15.75" customHeight="1" x14ac:dyDescent="0.2">
      <c r="A868" s="152"/>
    </row>
    <row r="869" spans="1:1" ht="15.75" customHeight="1" x14ac:dyDescent="0.2">
      <c r="A869" s="152"/>
    </row>
    <row r="870" spans="1:1" ht="15.75" customHeight="1" x14ac:dyDescent="0.2">
      <c r="A870" s="152"/>
    </row>
    <row r="871" spans="1:1" ht="15.75" customHeight="1" x14ac:dyDescent="0.2">
      <c r="A871" s="152"/>
    </row>
    <row r="872" spans="1:1" ht="15.75" customHeight="1" x14ac:dyDescent="0.2">
      <c r="A872" s="152"/>
    </row>
    <row r="873" spans="1:1" ht="15.75" customHeight="1" x14ac:dyDescent="0.2">
      <c r="A873" s="152"/>
    </row>
    <row r="874" spans="1:1" ht="15.75" customHeight="1" x14ac:dyDescent="0.2">
      <c r="A874" s="152"/>
    </row>
    <row r="875" spans="1:1" ht="15.75" customHeight="1" x14ac:dyDescent="0.2">
      <c r="A875" s="152"/>
    </row>
    <row r="876" spans="1:1" ht="15.75" customHeight="1" x14ac:dyDescent="0.2">
      <c r="A876" s="152"/>
    </row>
    <row r="877" spans="1:1" ht="15.75" customHeight="1" x14ac:dyDescent="0.2">
      <c r="A877" s="152"/>
    </row>
    <row r="878" spans="1:1" ht="15.75" customHeight="1" x14ac:dyDescent="0.2">
      <c r="A878" s="152"/>
    </row>
    <row r="879" spans="1:1" ht="15.75" customHeight="1" x14ac:dyDescent="0.2">
      <c r="A879" s="152"/>
    </row>
    <row r="880" spans="1:1" ht="15.75" customHeight="1" x14ac:dyDescent="0.2">
      <c r="A880" s="152"/>
    </row>
    <row r="881" spans="1:1" ht="15.75" customHeight="1" x14ac:dyDescent="0.2">
      <c r="A881" s="152"/>
    </row>
    <row r="882" spans="1:1" ht="15.75" customHeight="1" x14ac:dyDescent="0.2">
      <c r="A882" s="152"/>
    </row>
    <row r="883" spans="1:1" ht="15.75" customHeight="1" x14ac:dyDescent="0.2">
      <c r="A883" s="152"/>
    </row>
    <row r="884" spans="1:1" ht="15.75" customHeight="1" x14ac:dyDescent="0.2">
      <c r="A884" s="152"/>
    </row>
    <row r="885" spans="1:1" ht="15.75" customHeight="1" x14ac:dyDescent="0.2">
      <c r="A885" s="152"/>
    </row>
    <row r="886" spans="1:1" ht="15.75" customHeight="1" x14ac:dyDescent="0.2">
      <c r="A886" s="152"/>
    </row>
    <row r="887" spans="1:1" ht="15.75" customHeight="1" x14ac:dyDescent="0.2">
      <c r="A887" s="152"/>
    </row>
    <row r="888" spans="1:1" ht="15.75" customHeight="1" x14ac:dyDescent="0.2">
      <c r="A888" s="152"/>
    </row>
    <row r="889" spans="1:1" ht="15.75" customHeight="1" x14ac:dyDescent="0.2">
      <c r="A889" s="152"/>
    </row>
    <row r="890" spans="1:1" ht="15.75" customHeight="1" x14ac:dyDescent="0.2">
      <c r="A890" s="152"/>
    </row>
    <row r="891" spans="1:1" ht="15.75" customHeight="1" x14ac:dyDescent="0.2">
      <c r="A891" s="152"/>
    </row>
    <row r="892" spans="1:1" ht="15.75" customHeight="1" x14ac:dyDescent="0.2">
      <c r="A892" s="152"/>
    </row>
    <row r="893" spans="1:1" ht="15.75" customHeight="1" x14ac:dyDescent="0.2">
      <c r="A893" s="152"/>
    </row>
    <row r="894" spans="1:1" ht="15.75" customHeight="1" x14ac:dyDescent="0.2">
      <c r="A894" s="152"/>
    </row>
    <row r="895" spans="1:1" ht="15.75" customHeight="1" x14ac:dyDescent="0.2">
      <c r="A895" s="152"/>
    </row>
    <row r="896" spans="1:1" ht="15.75" customHeight="1" x14ac:dyDescent="0.2">
      <c r="A896" s="152"/>
    </row>
    <row r="897" spans="1:1" ht="15.75" customHeight="1" x14ac:dyDescent="0.2">
      <c r="A897" s="152"/>
    </row>
    <row r="898" spans="1:1" ht="15.75" customHeight="1" x14ac:dyDescent="0.2">
      <c r="A898" s="152"/>
    </row>
    <row r="899" spans="1:1" ht="15.75" customHeight="1" x14ac:dyDescent="0.2">
      <c r="A899" s="152"/>
    </row>
    <row r="900" spans="1:1" ht="15.75" customHeight="1" x14ac:dyDescent="0.2">
      <c r="A900" s="152"/>
    </row>
    <row r="901" spans="1:1" ht="15.75" customHeight="1" x14ac:dyDescent="0.2">
      <c r="A901" s="152"/>
    </row>
    <row r="902" spans="1:1" ht="15.75" customHeight="1" x14ac:dyDescent="0.2">
      <c r="A902" s="152"/>
    </row>
    <row r="903" spans="1:1" ht="15.75" customHeight="1" x14ac:dyDescent="0.2">
      <c r="A903" s="152"/>
    </row>
    <row r="904" spans="1:1" ht="15.75" customHeight="1" x14ac:dyDescent="0.2">
      <c r="A904" s="152"/>
    </row>
    <row r="905" spans="1:1" ht="15.75" customHeight="1" x14ac:dyDescent="0.2">
      <c r="A905" s="152"/>
    </row>
    <row r="906" spans="1:1" ht="15.75" customHeight="1" x14ac:dyDescent="0.2">
      <c r="A906" s="152"/>
    </row>
    <row r="907" spans="1:1" ht="15.75" customHeight="1" x14ac:dyDescent="0.2">
      <c r="A907" s="152"/>
    </row>
    <row r="908" spans="1:1" ht="15.75" customHeight="1" x14ac:dyDescent="0.2">
      <c r="A908" s="152"/>
    </row>
    <row r="909" spans="1:1" ht="15.75" customHeight="1" x14ac:dyDescent="0.2">
      <c r="A909" s="152"/>
    </row>
    <row r="910" spans="1:1" ht="15.75" customHeight="1" x14ac:dyDescent="0.2">
      <c r="A910" s="152"/>
    </row>
    <row r="911" spans="1:1" ht="15.75" customHeight="1" x14ac:dyDescent="0.2">
      <c r="A911" s="152"/>
    </row>
    <row r="912" spans="1:1" ht="15.75" customHeight="1" x14ac:dyDescent="0.2">
      <c r="A912" s="152"/>
    </row>
    <row r="913" spans="1:1" ht="15.75" customHeight="1" x14ac:dyDescent="0.2">
      <c r="A913" s="152"/>
    </row>
    <row r="914" spans="1:1" ht="15.75" customHeight="1" x14ac:dyDescent="0.2">
      <c r="A914" s="152"/>
    </row>
    <row r="915" spans="1:1" ht="15.75" customHeight="1" x14ac:dyDescent="0.2">
      <c r="A915" s="152"/>
    </row>
    <row r="916" spans="1:1" ht="15.75" customHeight="1" x14ac:dyDescent="0.2">
      <c r="A916" s="152"/>
    </row>
    <row r="917" spans="1:1" ht="15.75" customHeight="1" x14ac:dyDescent="0.2">
      <c r="A917" s="152"/>
    </row>
    <row r="918" spans="1:1" ht="15.75" customHeight="1" x14ac:dyDescent="0.2">
      <c r="A918" s="152"/>
    </row>
    <row r="919" spans="1:1" ht="15.75" customHeight="1" x14ac:dyDescent="0.2">
      <c r="A919" s="152"/>
    </row>
    <row r="920" spans="1:1" ht="15.75" customHeight="1" x14ac:dyDescent="0.2">
      <c r="A920" s="152"/>
    </row>
    <row r="921" spans="1:1" ht="15.75" customHeight="1" x14ac:dyDescent="0.2">
      <c r="A921" s="152"/>
    </row>
    <row r="922" spans="1:1" ht="15.75" customHeight="1" x14ac:dyDescent="0.2">
      <c r="A922" s="152"/>
    </row>
    <row r="923" spans="1:1" ht="15.75" customHeight="1" x14ac:dyDescent="0.2">
      <c r="A923" s="152"/>
    </row>
    <row r="924" spans="1:1" ht="15.75" customHeight="1" x14ac:dyDescent="0.2">
      <c r="A924" s="152"/>
    </row>
    <row r="925" spans="1:1" ht="15.75" customHeight="1" x14ac:dyDescent="0.2">
      <c r="A925" s="152"/>
    </row>
    <row r="926" spans="1:1" ht="15.75" customHeight="1" x14ac:dyDescent="0.2">
      <c r="A926" s="152"/>
    </row>
    <row r="927" spans="1:1" ht="15.75" customHeight="1" x14ac:dyDescent="0.2">
      <c r="A927" s="152"/>
    </row>
    <row r="928" spans="1:1" ht="15.75" customHeight="1" x14ac:dyDescent="0.2">
      <c r="A928" s="152"/>
    </row>
    <row r="929" spans="1:1" ht="15.75" customHeight="1" x14ac:dyDescent="0.2">
      <c r="A929" s="152"/>
    </row>
    <row r="930" spans="1:1" ht="15.75" customHeight="1" x14ac:dyDescent="0.2">
      <c r="A930" s="152"/>
    </row>
    <row r="931" spans="1:1" ht="15.75" customHeight="1" x14ac:dyDescent="0.2">
      <c r="A931" s="152"/>
    </row>
    <row r="932" spans="1:1" ht="15.75" customHeight="1" x14ac:dyDescent="0.2">
      <c r="A932" s="152"/>
    </row>
    <row r="933" spans="1:1" ht="15.75" customHeight="1" x14ac:dyDescent="0.2">
      <c r="A933" s="152"/>
    </row>
    <row r="934" spans="1:1" ht="15.75" customHeight="1" x14ac:dyDescent="0.2">
      <c r="A934" s="152"/>
    </row>
    <row r="935" spans="1:1" ht="15.75" customHeight="1" x14ac:dyDescent="0.2">
      <c r="A935" s="152"/>
    </row>
    <row r="936" spans="1:1" ht="15.75" customHeight="1" x14ac:dyDescent="0.2">
      <c r="A936" s="152"/>
    </row>
    <row r="937" spans="1:1" ht="15.75" customHeight="1" x14ac:dyDescent="0.2">
      <c r="A937" s="152"/>
    </row>
    <row r="938" spans="1:1" ht="15.75" customHeight="1" x14ac:dyDescent="0.2">
      <c r="A938" s="152"/>
    </row>
    <row r="939" spans="1:1" ht="15.75" customHeight="1" x14ac:dyDescent="0.2">
      <c r="A939" s="152"/>
    </row>
    <row r="940" spans="1:1" ht="15.75" customHeight="1" x14ac:dyDescent="0.2">
      <c r="A940" s="152"/>
    </row>
    <row r="941" spans="1:1" ht="15.75" customHeight="1" x14ac:dyDescent="0.2">
      <c r="A941" s="152"/>
    </row>
    <row r="942" spans="1:1" ht="15.75" customHeight="1" x14ac:dyDescent="0.2">
      <c r="A942" s="152"/>
    </row>
    <row r="943" spans="1:1" ht="15.75" customHeight="1" x14ac:dyDescent="0.2">
      <c r="A943" s="152"/>
    </row>
    <row r="944" spans="1:1" ht="15.75" customHeight="1" x14ac:dyDescent="0.2">
      <c r="A944" s="152"/>
    </row>
    <row r="945" spans="1:1" ht="15.75" customHeight="1" x14ac:dyDescent="0.2">
      <c r="A945" s="152"/>
    </row>
    <row r="946" spans="1:1" ht="15.75" customHeight="1" x14ac:dyDescent="0.2">
      <c r="A946" s="152"/>
    </row>
    <row r="947" spans="1:1" ht="15.75" customHeight="1" x14ac:dyDescent="0.2">
      <c r="A947" s="152"/>
    </row>
    <row r="948" spans="1:1" ht="15.75" customHeight="1" x14ac:dyDescent="0.2">
      <c r="A948" s="152"/>
    </row>
    <row r="949" spans="1:1" ht="15.75" customHeight="1" x14ac:dyDescent="0.2">
      <c r="A949" s="152"/>
    </row>
    <row r="950" spans="1:1" ht="15.75" customHeight="1" x14ac:dyDescent="0.2">
      <c r="A950" s="152"/>
    </row>
    <row r="951" spans="1:1" ht="15.75" customHeight="1" x14ac:dyDescent="0.2">
      <c r="A951" s="152"/>
    </row>
    <row r="952" spans="1:1" ht="15.75" customHeight="1" x14ac:dyDescent="0.2">
      <c r="A952" s="152"/>
    </row>
    <row r="953" spans="1:1" ht="15.75" customHeight="1" x14ac:dyDescent="0.2">
      <c r="A953" s="152"/>
    </row>
    <row r="954" spans="1:1" ht="15.75" customHeight="1" x14ac:dyDescent="0.2">
      <c r="A954" s="152"/>
    </row>
    <row r="955" spans="1:1" ht="15.75" customHeight="1" x14ac:dyDescent="0.2">
      <c r="A955" s="152"/>
    </row>
    <row r="956" spans="1:1" ht="15.75" customHeight="1" x14ac:dyDescent="0.2">
      <c r="A956" s="152"/>
    </row>
    <row r="957" spans="1:1" ht="15.75" customHeight="1" x14ac:dyDescent="0.2">
      <c r="A957" s="152"/>
    </row>
    <row r="958" spans="1:1" ht="15.75" customHeight="1" x14ac:dyDescent="0.2">
      <c r="A958" s="152"/>
    </row>
    <row r="959" spans="1:1" ht="15.75" customHeight="1" x14ac:dyDescent="0.2">
      <c r="A959" s="152"/>
    </row>
    <row r="960" spans="1:1" ht="15.75" customHeight="1" x14ac:dyDescent="0.2">
      <c r="A960" s="152"/>
    </row>
    <row r="961" spans="1:1" ht="15.75" customHeight="1" x14ac:dyDescent="0.2">
      <c r="A961" s="152"/>
    </row>
    <row r="962" spans="1:1" ht="15.75" customHeight="1" x14ac:dyDescent="0.2">
      <c r="A962" s="152"/>
    </row>
    <row r="963" spans="1:1" ht="15.75" customHeight="1" x14ac:dyDescent="0.2">
      <c r="A963" s="152"/>
    </row>
    <row r="964" spans="1:1" ht="15.75" customHeight="1" x14ac:dyDescent="0.2">
      <c r="A964" s="152"/>
    </row>
    <row r="965" spans="1:1" ht="15.75" customHeight="1" x14ac:dyDescent="0.2">
      <c r="A965" s="152"/>
    </row>
    <row r="966" spans="1:1" ht="15.75" customHeight="1" x14ac:dyDescent="0.2">
      <c r="A966" s="152"/>
    </row>
    <row r="967" spans="1:1" ht="15.75" customHeight="1" x14ac:dyDescent="0.2">
      <c r="A967" s="152"/>
    </row>
    <row r="968" spans="1:1" ht="15.75" customHeight="1" x14ac:dyDescent="0.2">
      <c r="A968" s="152"/>
    </row>
    <row r="969" spans="1:1" ht="15.75" customHeight="1" x14ac:dyDescent="0.2">
      <c r="A969" s="152"/>
    </row>
    <row r="970" spans="1:1" ht="15.75" customHeight="1" x14ac:dyDescent="0.2">
      <c r="A970" s="152"/>
    </row>
    <row r="971" spans="1:1" ht="15.75" customHeight="1" x14ac:dyDescent="0.2">
      <c r="A971" s="152"/>
    </row>
    <row r="972" spans="1:1" ht="15.75" customHeight="1" x14ac:dyDescent="0.2">
      <c r="A972" s="152"/>
    </row>
    <row r="973" spans="1:1" ht="15.75" customHeight="1" x14ac:dyDescent="0.2">
      <c r="A973" s="152"/>
    </row>
    <row r="974" spans="1:1" ht="15.75" customHeight="1" x14ac:dyDescent="0.2">
      <c r="A974" s="152"/>
    </row>
    <row r="975" spans="1:1" ht="15.75" customHeight="1" x14ac:dyDescent="0.2">
      <c r="A975" s="152"/>
    </row>
    <row r="976" spans="1:1" ht="15.75" customHeight="1" x14ac:dyDescent="0.2">
      <c r="A976" s="152"/>
    </row>
    <row r="977" spans="1:1" ht="15.75" customHeight="1" x14ac:dyDescent="0.2">
      <c r="A977" s="152"/>
    </row>
    <row r="978" spans="1:1" ht="15.75" customHeight="1" x14ac:dyDescent="0.2">
      <c r="A978" s="152"/>
    </row>
    <row r="979" spans="1:1" ht="15.75" customHeight="1" x14ac:dyDescent="0.2">
      <c r="A979" s="152"/>
    </row>
    <row r="980" spans="1:1" ht="15.75" customHeight="1" x14ac:dyDescent="0.2">
      <c r="A980" s="152"/>
    </row>
    <row r="981" spans="1:1" ht="15.75" customHeight="1" x14ac:dyDescent="0.2">
      <c r="A981" s="152"/>
    </row>
    <row r="982" spans="1:1" ht="15.75" customHeight="1" x14ac:dyDescent="0.2">
      <c r="A982" s="152"/>
    </row>
    <row r="983" spans="1:1" ht="15.75" customHeight="1" x14ac:dyDescent="0.2">
      <c r="A983" s="152"/>
    </row>
    <row r="984" spans="1:1" ht="15.75" customHeight="1" x14ac:dyDescent="0.2">
      <c r="A984" s="152"/>
    </row>
    <row r="985" spans="1:1" ht="15.75" customHeight="1" x14ac:dyDescent="0.2">
      <c r="A985" s="152"/>
    </row>
    <row r="986" spans="1:1" ht="15.75" customHeight="1" x14ac:dyDescent="0.2">
      <c r="A986" s="152"/>
    </row>
    <row r="987" spans="1:1" ht="15.75" customHeight="1" x14ac:dyDescent="0.2">
      <c r="A987" s="152"/>
    </row>
    <row r="988" spans="1:1" ht="15.75" customHeight="1" x14ac:dyDescent="0.2">
      <c r="A988" s="152"/>
    </row>
    <row r="989" spans="1:1" ht="15.75" customHeight="1" x14ac:dyDescent="0.2">
      <c r="A989" s="152"/>
    </row>
    <row r="990" spans="1:1" ht="15.75" customHeight="1" x14ac:dyDescent="0.2">
      <c r="A990" s="152"/>
    </row>
    <row r="991" spans="1:1" ht="15.75" customHeight="1" x14ac:dyDescent="0.2">
      <c r="A991" s="152"/>
    </row>
    <row r="992" spans="1:1" ht="15.75" customHeight="1" x14ac:dyDescent="0.2">
      <c r="A992" s="152"/>
    </row>
    <row r="993" spans="1:1" ht="15.75" customHeight="1" x14ac:dyDescent="0.2">
      <c r="A993" s="152"/>
    </row>
    <row r="994" spans="1:1" ht="15.75" customHeight="1" x14ac:dyDescent="0.2">
      <c r="A994" s="152"/>
    </row>
    <row r="995" spans="1:1" ht="15.75" customHeight="1" x14ac:dyDescent="0.2">
      <c r="A995" s="152"/>
    </row>
    <row r="996" spans="1:1" ht="15.75" customHeight="1" x14ac:dyDescent="0.2">
      <c r="A996" s="152"/>
    </row>
    <row r="997" spans="1:1" ht="15.75" customHeight="1" x14ac:dyDescent="0.2">
      <c r="A997" s="152"/>
    </row>
    <row r="998" spans="1:1" ht="15.75" customHeight="1" x14ac:dyDescent="0.2">
      <c r="A998" s="152"/>
    </row>
    <row r="999" spans="1:1" ht="15.75" customHeight="1" x14ac:dyDescent="0.2">
      <c r="A999" s="152"/>
    </row>
    <row r="1000" spans="1:1" ht="15.75" customHeight="1" x14ac:dyDescent="0.2">
      <c r="A1000" s="152"/>
    </row>
    <row r="1001" spans="1:1" ht="15.75" customHeight="1" x14ac:dyDescent="0.2">
      <c r="A1001" s="152"/>
    </row>
    <row r="1002" spans="1:1" ht="15.75" customHeight="1" x14ac:dyDescent="0.2">
      <c r="A1002" s="152"/>
    </row>
    <row r="1003" spans="1:1" ht="15.75" customHeight="1" x14ac:dyDescent="0.2">
      <c r="A1003" s="152"/>
    </row>
    <row r="1004" spans="1:1" ht="15.75" customHeight="1" x14ac:dyDescent="0.2">
      <c r="A1004" s="152"/>
    </row>
    <row r="1005" spans="1:1" ht="15.75" customHeight="1" x14ac:dyDescent="0.2">
      <c r="A1005" s="152"/>
    </row>
    <row r="1006" spans="1:1" ht="15.75" customHeight="1" x14ac:dyDescent="0.2">
      <c r="A1006" s="152"/>
    </row>
    <row r="1007" spans="1:1" ht="15.75" customHeight="1" x14ac:dyDescent="0.2">
      <c r="A1007" s="152"/>
    </row>
    <row r="1008" spans="1:1" ht="15.75" customHeight="1" x14ac:dyDescent="0.2">
      <c r="A1008" s="152"/>
    </row>
    <row r="1009" spans="1:1" ht="15.75" customHeight="1" x14ac:dyDescent="0.2">
      <c r="A1009" s="152"/>
    </row>
    <row r="1010" spans="1:1" ht="15.75" customHeight="1" x14ac:dyDescent="0.2">
      <c r="A1010" s="152"/>
    </row>
    <row r="1011" spans="1:1" ht="15.75" customHeight="1" x14ac:dyDescent="0.2">
      <c r="A1011" s="152"/>
    </row>
    <row r="1012" spans="1:1" ht="15.75" customHeight="1" x14ac:dyDescent="0.2">
      <c r="A1012" s="152"/>
    </row>
    <row r="1013" spans="1:1" ht="15.75" customHeight="1" x14ac:dyDescent="0.2">
      <c r="A1013" s="152"/>
    </row>
    <row r="1014" spans="1:1" ht="15.75" customHeight="1" x14ac:dyDescent="0.2">
      <c r="A1014" s="152"/>
    </row>
    <row r="1015" spans="1:1" ht="15.75" customHeight="1" x14ac:dyDescent="0.2">
      <c r="A1015" s="152"/>
    </row>
    <row r="1016" spans="1:1" ht="15.75" customHeight="1" x14ac:dyDescent="0.2">
      <c r="A1016" s="152"/>
    </row>
    <row r="1017" spans="1:1" ht="15.75" customHeight="1" x14ac:dyDescent="0.2">
      <c r="A1017" s="152"/>
    </row>
    <row r="1018" spans="1:1" ht="15.75" customHeight="1" x14ac:dyDescent="0.2">
      <c r="A1018" s="152"/>
    </row>
    <row r="1019" spans="1:1" ht="15.75" customHeight="1" x14ac:dyDescent="0.2">
      <c r="A1019" s="152"/>
    </row>
    <row r="1020" spans="1:1" ht="15.75" customHeight="1" x14ac:dyDescent="0.2">
      <c r="A1020" s="152"/>
    </row>
    <row r="1021" spans="1:1" ht="15.75" customHeight="1" x14ac:dyDescent="0.2">
      <c r="A1021" s="152"/>
    </row>
    <row r="1022" spans="1:1" ht="15.75" customHeight="1" x14ac:dyDescent="0.2">
      <c r="A1022" s="152"/>
    </row>
    <row r="1023" spans="1:1" ht="15.75" customHeight="1" x14ac:dyDescent="0.2">
      <c r="A1023" s="152"/>
    </row>
    <row r="1024" spans="1:1" ht="15.75" customHeight="1" x14ac:dyDescent="0.2">
      <c r="A1024" s="152"/>
    </row>
    <row r="1025" spans="1:1" ht="15.75" customHeight="1" x14ac:dyDescent="0.2">
      <c r="A1025" s="152"/>
    </row>
    <row r="1026" spans="1:1" ht="15.75" customHeight="1" x14ac:dyDescent="0.2">
      <c r="A1026" s="152"/>
    </row>
    <row r="1027" spans="1:1" ht="15.75" customHeight="1" x14ac:dyDescent="0.2">
      <c r="A1027" s="152"/>
    </row>
    <row r="1028" spans="1:1" ht="15.75" customHeight="1" x14ac:dyDescent="0.2">
      <c r="A1028" s="152"/>
    </row>
    <row r="1029" spans="1:1" ht="15.75" customHeight="1" x14ac:dyDescent="0.2">
      <c r="A1029" s="152"/>
    </row>
    <row r="1030" spans="1:1" ht="15.75" customHeight="1" x14ac:dyDescent="0.2">
      <c r="A1030" s="152"/>
    </row>
    <row r="1031" spans="1:1" ht="15.75" customHeight="1" x14ac:dyDescent="0.2">
      <c r="A1031" s="152"/>
    </row>
    <row r="1032" spans="1:1" ht="15.75" customHeight="1" x14ac:dyDescent="0.2">
      <c r="A1032" s="152"/>
    </row>
    <row r="1033" spans="1:1" ht="15.75" customHeight="1" x14ac:dyDescent="0.2">
      <c r="A1033" s="152"/>
    </row>
    <row r="1034" spans="1:1" ht="15.75" customHeight="1" x14ac:dyDescent="0.2">
      <c r="A1034" s="152"/>
    </row>
    <row r="1035" spans="1:1" ht="15.75" customHeight="1" x14ac:dyDescent="0.2">
      <c r="A1035" s="152"/>
    </row>
    <row r="1036" spans="1:1" ht="15.75" customHeight="1" x14ac:dyDescent="0.2">
      <c r="A1036" s="152"/>
    </row>
    <row r="1037" spans="1:1" ht="15.75" customHeight="1" x14ac:dyDescent="0.2">
      <c r="A1037" s="152"/>
    </row>
    <row r="1038" spans="1:1" ht="15.75" customHeight="1" x14ac:dyDescent="0.2">
      <c r="A1038" s="152"/>
    </row>
    <row r="1039" spans="1:1" ht="15.75" customHeight="1" x14ac:dyDescent="0.2">
      <c r="A1039" s="152"/>
    </row>
    <row r="1040" spans="1:1" ht="15.75" customHeight="1" x14ac:dyDescent="0.2">
      <c r="A1040" s="152"/>
    </row>
    <row r="1041" spans="1:1" ht="15.75" customHeight="1" x14ac:dyDescent="0.2">
      <c r="A1041" s="152"/>
    </row>
    <row r="1042" spans="1:1" ht="15.75" customHeight="1" x14ac:dyDescent="0.2">
      <c r="A1042" s="152"/>
    </row>
    <row r="1043" spans="1:1" ht="15.75" customHeight="1" x14ac:dyDescent="0.2">
      <c r="A1043" s="152"/>
    </row>
    <row r="1044" spans="1:1" ht="15.75" customHeight="1" x14ac:dyDescent="0.2">
      <c r="A1044" s="152"/>
    </row>
    <row r="1045" spans="1:1" ht="15.75" customHeight="1" x14ac:dyDescent="0.2">
      <c r="A1045" s="152"/>
    </row>
    <row r="1046" spans="1:1" ht="15.75" customHeight="1" x14ac:dyDescent="0.2">
      <c r="A1046" s="152"/>
    </row>
    <row r="1047" spans="1:1" ht="15.75" customHeight="1" x14ac:dyDescent="0.2">
      <c r="A1047" s="152"/>
    </row>
    <row r="1048" spans="1:1" ht="15.75" customHeight="1" x14ac:dyDescent="0.2">
      <c r="A1048" s="152"/>
    </row>
  </sheetData>
  <mergeCells count="569">
    <mergeCell ref="A489:B489"/>
    <mergeCell ref="A490:B490"/>
    <mergeCell ref="A491:B491"/>
    <mergeCell ref="A483:B483"/>
    <mergeCell ref="A484:B484"/>
    <mergeCell ref="A485:B485"/>
    <mergeCell ref="A486:B486"/>
    <mergeCell ref="A487:B487"/>
    <mergeCell ref="A488:B488"/>
    <mergeCell ref="A478:B478"/>
    <mergeCell ref="C478:D478"/>
    <mergeCell ref="A479:B479"/>
    <mergeCell ref="C479:D479"/>
    <mergeCell ref="A480:P480"/>
    <mergeCell ref="A482:B482"/>
    <mergeCell ref="A474:B474"/>
    <mergeCell ref="C474:D474"/>
    <mergeCell ref="C475:D475"/>
    <mergeCell ref="A476:B476"/>
    <mergeCell ref="C476:D476"/>
    <mergeCell ref="A477:B477"/>
    <mergeCell ref="C477:D477"/>
    <mergeCell ref="A462:B462"/>
    <mergeCell ref="A463:B463"/>
    <mergeCell ref="A464:B464"/>
    <mergeCell ref="A465:B465"/>
    <mergeCell ref="A473:B473"/>
    <mergeCell ref="C473:D473"/>
    <mergeCell ref="A456:B456"/>
    <mergeCell ref="A457:B457"/>
    <mergeCell ref="A458:B458"/>
    <mergeCell ref="A459:B459"/>
    <mergeCell ref="A460:B460"/>
    <mergeCell ref="A461:B461"/>
    <mergeCell ref="A451:B451"/>
    <mergeCell ref="C451:D451"/>
    <mergeCell ref="A452:B452"/>
    <mergeCell ref="C452:D452"/>
    <mergeCell ref="A454:B454"/>
    <mergeCell ref="A455:B455"/>
    <mergeCell ref="A448:B448"/>
    <mergeCell ref="C448:D448"/>
    <mergeCell ref="A449:B449"/>
    <mergeCell ref="C449:D449"/>
    <mergeCell ref="A450:B450"/>
    <mergeCell ref="C450:D450"/>
    <mergeCell ref="A445:B445"/>
    <mergeCell ref="C445:D445"/>
    <mergeCell ref="A446:B446"/>
    <mergeCell ref="C446:D446"/>
    <mergeCell ref="A447:B447"/>
    <mergeCell ref="C447:D447"/>
    <mergeCell ref="A439:B439"/>
    <mergeCell ref="A440:B440"/>
    <mergeCell ref="A441:B441"/>
    <mergeCell ref="A443:B443"/>
    <mergeCell ref="C443:D443"/>
    <mergeCell ref="A444:B444"/>
    <mergeCell ref="C444:D444"/>
    <mergeCell ref="A433:B433"/>
    <mergeCell ref="A434:B434"/>
    <mergeCell ref="A435:B435"/>
    <mergeCell ref="A436:B436"/>
    <mergeCell ref="A437:B437"/>
    <mergeCell ref="A438:B438"/>
    <mergeCell ref="A428:B428"/>
    <mergeCell ref="C428:D428"/>
    <mergeCell ref="A429:K429"/>
    <mergeCell ref="A430:B430"/>
    <mergeCell ref="A431:B431"/>
    <mergeCell ref="A432:B432"/>
    <mergeCell ref="A425:B425"/>
    <mergeCell ref="C425:D425"/>
    <mergeCell ref="A426:B426"/>
    <mergeCell ref="C426:D426"/>
    <mergeCell ref="A427:B427"/>
    <mergeCell ref="C427:D427"/>
    <mergeCell ref="A421:K421"/>
    <mergeCell ref="A422:B422"/>
    <mergeCell ref="C422:D422"/>
    <mergeCell ref="A423:B423"/>
    <mergeCell ref="C423:D423"/>
    <mergeCell ref="A424:B424"/>
    <mergeCell ref="C424:D424"/>
    <mergeCell ref="A417:P417"/>
    <mergeCell ref="A418:B418"/>
    <mergeCell ref="C418:D418"/>
    <mergeCell ref="A419:B419"/>
    <mergeCell ref="C419:D419"/>
    <mergeCell ref="A420:B420"/>
    <mergeCell ref="C420:D420"/>
    <mergeCell ref="G410:J410"/>
    <mergeCell ref="G411:J411"/>
    <mergeCell ref="G412:J412"/>
    <mergeCell ref="G413:J413"/>
    <mergeCell ref="G414:J414"/>
    <mergeCell ref="G415:J415"/>
    <mergeCell ref="G404:J404"/>
    <mergeCell ref="G405:J405"/>
    <mergeCell ref="G406:J406"/>
    <mergeCell ref="G407:J407"/>
    <mergeCell ref="G408:J408"/>
    <mergeCell ref="G409:J409"/>
    <mergeCell ref="B401:C401"/>
    <mergeCell ref="G401:J401"/>
    <mergeCell ref="B402:C402"/>
    <mergeCell ref="G402:J402"/>
    <mergeCell ref="B403:C403"/>
    <mergeCell ref="G403:J403"/>
    <mergeCell ref="L394:M394"/>
    <mergeCell ref="G397:J397"/>
    <mergeCell ref="G398:J398"/>
    <mergeCell ref="B399:C399"/>
    <mergeCell ref="G399:J399"/>
    <mergeCell ref="B400:C400"/>
    <mergeCell ref="G400:J400"/>
    <mergeCell ref="J389:K389"/>
    <mergeCell ref="L389:M389"/>
    <mergeCell ref="L390:M390"/>
    <mergeCell ref="L391:M391"/>
    <mergeCell ref="L392:M392"/>
    <mergeCell ref="J393:K393"/>
    <mergeCell ref="L393:M393"/>
    <mergeCell ref="L385:M385"/>
    <mergeCell ref="L386:M386"/>
    <mergeCell ref="J387:K387"/>
    <mergeCell ref="L387:M387"/>
    <mergeCell ref="J388:K388"/>
    <mergeCell ref="L388:M388"/>
    <mergeCell ref="B379:C379"/>
    <mergeCell ref="B380:C380"/>
    <mergeCell ref="B381:C381"/>
    <mergeCell ref="J383:K383"/>
    <mergeCell ref="L383:M383"/>
    <mergeCell ref="L384:M384"/>
    <mergeCell ref="J374:K374"/>
    <mergeCell ref="L374:M374"/>
    <mergeCell ref="J375:K375"/>
    <mergeCell ref="L375:M375"/>
    <mergeCell ref="B377:C377"/>
    <mergeCell ref="B378:C378"/>
    <mergeCell ref="J370:K370"/>
    <mergeCell ref="L370:M370"/>
    <mergeCell ref="L371:M371"/>
    <mergeCell ref="L372:M372"/>
    <mergeCell ref="J373:K373"/>
    <mergeCell ref="L373:M373"/>
    <mergeCell ref="B364:C364"/>
    <mergeCell ref="B365:C365"/>
    <mergeCell ref="B366:C366"/>
    <mergeCell ref="J368:K368"/>
    <mergeCell ref="L368:M368"/>
    <mergeCell ref="L369:M369"/>
    <mergeCell ref="J358:K358"/>
    <mergeCell ref="L358:M358"/>
    <mergeCell ref="L359:M359"/>
    <mergeCell ref="L360:M360"/>
    <mergeCell ref="B362:C362"/>
    <mergeCell ref="B363:C363"/>
    <mergeCell ref="J354:K354"/>
    <mergeCell ref="L354:M354"/>
    <mergeCell ref="L355:M355"/>
    <mergeCell ref="J356:K356"/>
    <mergeCell ref="L356:M356"/>
    <mergeCell ref="J357:K357"/>
    <mergeCell ref="L357:M357"/>
    <mergeCell ref="L346:M346"/>
    <mergeCell ref="B348:C348"/>
    <mergeCell ref="B349:C349"/>
    <mergeCell ref="B350:C350"/>
    <mergeCell ref="B351:C351"/>
    <mergeCell ref="B352:C352"/>
    <mergeCell ref="J342:K342"/>
    <mergeCell ref="L342:M342"/>
    <mergeCell ref="L343:M343"/>
    <mergeCell ref="J344:K344"/>
    <mergeCell ref="L344:M344"/>
    <mergeCell ref="L345:M345"/>
    <mergeCell ref="L338:M338"/>
    <mergeCell ref="J339:K339"/>
    <mergeCell ref="L339:M339"/>
    <mergeCell ref="J340:K340"/>
    <mergeCell ref="L340:M340"/>
    <mergeCell ref="J341:K341"/>
    <mergeCell ref="L341:M341"/>
    <mergeCell ref="J334:K334"/>
    <mergeCell ref="L334:M334"/>
    <mergeCell ref="L335:M335"/>
    <mergeCell ref="J336:K336"/>
    <mergeCell ref="L336:M336"/>
    <mergeCell ref="J337:K337"/>
    <mergeCell ref="L337:M337"/>
    <mergeCell ref="B329:C329"/>
    <mergeCell ref="J331:K331"/>
    <mergeCell ref="L331:M331"/>
    <mergeCell ref="J332:K332"/>
    <mergeCell ref="L332:M332"/>
    <mergeCell ref="L333:M333"/>
    <mergeCell ref="J323:K323"/>
    <mergeCell ref="L323:M323"/>
    <mergeCell ref="B325:C325"/>
    <mergeCell ref="B326:C326"/>
    <mergeCell ref="B327:C327"/>
    <mergeCell ref="B328:C328"/>
    <mergeCell ref="J320:K320"/>
    <mergeCell ref="L320:M320"/>
    <mergeCell ref="J321:K321"/>
    <mergeCell ref="L321:M321"/>
    <mergeCell ref="J322:K322"/>
    <mergeCell ref="L322:M322"/>
    <mergeCell ref="J317:K317"/>
    <mergeCell ref="L317:M317"/>
    <mergeCell ref="J318:K318"/>
    <mergeCell ref="L318:M318"/>
    <mergeCell ref="J319:K319"/>
    <mergeCell ref="L319:M319"/>
    <mergeCell ref="B312:C312"/>
    <mergeCell ref="J314:K314"/>
    <mergeCell ref="L314:M314"/>
    <mergeCell ref="J315:K315"/>
    <mergeCell ref="L315:M315"/>
    <mergeCell ref="J316:K316"/>
    <mergeCell ref="L316:M316"/>
    <mergeCell ref="J306:K306"/>
    <mergeCell ref="L306:M306"/>
    <mergeCell ref="B308:C308"/>
    <mergeCell ref="B309:C309"/>
    <mergeCell ref="B310:C310"/>
    <mergeCell ref="B311:C311"/>
    <mergeCell ref="J303:K303"/>
    <mergeCell ref="L303:M303"/>
    <mergeCell ref="J304:K304"/>
    <mergeCell ref="L304:M304"/>
    <mergeCell ref="J305:K305"/>
    <mergeCell ref="L305:M305"/>
    <mergeCell ref="B298:C298"/>
    <mergeCell ref="J300:K300"/>
    <mergeCell ref="L300:M300"/>
    <mergeCell ref="J301:K301"/>
    <mergeCell ref="L301:M301"/>
    <mergeCell ref="J302:K302"/>
    <mergeCell ref="L302:M302"/>
    <mergeCell ref="J292:K292"/>
    <mergeCell ref="L292:M292"/>
    <mergeCell ref="B294:C294"/>
    <mergeCell ref="B295:C295"/>
    <mergeCell ref="B296:C296"/>
    <mergeCell ref="B297:C297"/>
    <mergeCell ref="J288:K288"/>
    <mergeCell ref="L288:M288"/>
    <mergeCell ref="L289:M289"/>
    <mergeCell ref="J290:K290"/>
    <mergeCell ref="L290:M290"/>
    <mergeCell ref="J291:K291"/>
    <mergeCell ref="L291:M291"/>
    <mergeCell ref="J285:K285"/>
    <mergeCell ref="L285:M285"/>
    <mergeCell ref="J286:K286"/>
    <mergeCell ref="L286:M286"/>
    <mergeCell ref="J287:K287"/>
    <mergeCell ref="L287:M287"/>
    <mergeCell ref="B280:C280"/>
    <mergeCell ref="J282:K282"/>
    <mergeCell ref="L282:M282"/>
    <mergeCell ref="J283:K283"/>
    <mergeCell ref="L283:M283"/>
    <mergeCell ref="J284:K284"/>
    <mergeCell ref="L284:M284"/>
    <mergeCell ref="L273:M273"/>
    <mergeCell ref="L274:M274"/>
    <mergeCell ref="B276:C276"/>
    <mergeCell ref="B277:C277"/>
    <mergeCell ref="B278:C278"/>
    <mergeCell ref="B279:C279"/>
    <mergeCell ref="L269:M269"/>
    <mergeCell ref="J270:K270"/>
    <mergeCell ref="L270:M270"/>
    <mergeCell ref="J271:K271"/>
    <mergeCell ref="L271:M271"/>
    <mergeCell ref="L272:M272"/>
    <mergeCell ref="B263:C263"/>
    <mergeCell ref="B264:C264"/>
    <mergeCell ref="B265:C265"/>
    <mergeCell ref="B266:C266"/>
    <mergeCell ref="B267:C267"/>
    <mergeCell ref="J269:K269"/>
    <mergeCell ref="B257:C257"/>
    <mergeCell ref="J259:K259"/>
    <mergeCell ref="L259:M259"/>
    <mergeCell ref="J260:K260"/>
    <mergeCell ref="L260:M260"/>
    <mergeCell ref="J261:K261"/>
    <mergeCell ref="L261:M261"/>
    <mergeCell ref="J251:K251"/>
    <mergeCell ref="L251:M251"/>
    <mergeCell ref="B253:C253"/>
    <mergeCell ref="B254:C254"/>
    <mergeCell ref="B255:C255"/>
    <mergeCell ref="B256:C256"/>
    <mergeCell ref="J248:K248"/>
    <mergeCell ref="L248:M248"/>
    <mergeCell ref="J249:K249"/>
    <mergeCell ref="L249:M249"/>
    <mergeCell ref="J250:K250"/>
    <mergeCell ref="L250:M250"/>
    <mergeCell ref="J245:K245"/>
    <mergeCell ref="L245:M245"/>
    <mergeCell ref="J246:K246"/>
    <mergeCell ref="L246:M246"/>
    <mergeCell ref="J247:K247"/>
    <mergeCell ref="L247:M247"/>
    <mergeCell ref="B239:C239"/>
    <mergeCell ref="B240:C240"/>
    <mergeCell ref="B241:C241"/>
    <mergeCell ref="J243:K243"/>
    <mergeCell ref="L243:M243"/>
    <mergeCell ref="J244:K244"/>
    <mergeCell ref="L244:M244"/>
    <mergeCell ref="J234:K234"/>
    <mergeCell ref="L234:M234"/>
    <mergeCell ref="J235:K235"/>
    <mergeCell ref="L235:M235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J223:K223"/>
    <mergeCell ref="L223:M223"/>
    <mergeCell ref="J224:K224"/>
    <mergeCell ref="L224:M224"/>
    <mergeCell ref="J225:K225"/>
    <mergeCell ref="L225:M225"/>
    <mergeCell ref="J220:K220"/>
    <mergeCell ref="L220:M220"/>
    <mergeCell ref="J221:K221"/>
    <mergeCell ref="L221:M221"/>
    <mergeCell ref="J222:K222"/>
    <mergeCell ref="L222:M222"/>
    <mergeCell ref="J217:K217"/>
    <mergeCell ref="L217:M217"/>
    <mergeCell ref="J218:K218"/>
    <mergeCell ref="L218:M218"/>
    <mergeCell ref="J219:K219"/>
    <mergeCell ref="L219:M219"/>
    <mergeCell ref="B211:C211"/>
    <mergeCell ref="B212:C212"/>
    <mergeCell ref="B213:C213"/>
    <mergeCell ref="B214:C214"/>
    <mergeCell ref="J216:K216"/>
    <mergeCell ref="L216:M216"/>
    <mergeCell ref="J206:K206"/>
    <mergeCell ref="L206:M206"/>
    <mergeCell ref="J207:K207"/>
    <mergeCell ref="L207:M207"/>
    <mergeCell ref="B209:C209"/>
    <mergeCell ref="B210:C210"/>
    <mergeCell ref="B200:C200"/>
    <mergeCell ref="B201:C201"/>
    <mergeCell ref="A202:N202"/>
    <mergeCell ref="J204:K204"/>
    <mergeCell ref="L204:M204"/>
    <mergeCell ref="J205:K205"/>
    <mergeCell ref="L205:M205"/>
    <mergeCell ref="G188:J188"/>
    <mergeCell ref="G189:J189"/>
    <mergeCell ref="G190:J190"/>
    <mergeCell ref="B194:C194"/>
    <mergeCell ref="B195:B198"/>
    <mergeCell ref="B199:C199"/>
    <mergeCell ref="L180:M180"/>
    <mergeCell ref="G183:J183"/>
    <mergeCell ref="G184:J184"/>
    <mergeCell ref="G185:J185"/>
    <mergeCell ref="G186:J186"/>
    <mergeCell ref="G187:J187"/>
    <mergeCell ref="B176:N176"/>
    <mergeCell ref="J177:K177"/>
    <mergeCell ref="L177:M177"/>
    <mergeCell ref="J178:K178"/>
    <mergeCell ref="L178:M178"/>
    <mergeCell ref="J179:K179"/>
    <mergeCell ref="L179:M179"/>
    <mergeCell ref="G163:J163"/>
    <mergeCell ref="G164:J164"/>
    <mergeCell ref="G165:J165"/>
    <mergeCell ref="G166:J166"/>
    <mergeCell ref="B171:C171"/>
    <mergeCell ref="B172:B174"/>
    <mergeCell ref="J157:K157"/>
    <mergeCell ref="L157:M157"/>
    <mergeCell ref="G159:J159"/>
    <mergeCell ref="G160:J160"/>
    <mergeCell ref="G161:J161"/>
    <mergeCell ref="G162:J162"/>
    <mergeCell ref="J153:K153"/>
    <mergeCell ref="L153:M153"/>
    <mergeCell ref="L154:M154"/>
    <mergeCell ref="J155:K155"/>
    <mergeCell ref="L155:M155"/>
    <mergeCell ref="J156:K156"/>
    <mergeCell ref="L156:M156"/>
    <mergeCell ref="G143:J143"/>
    <mergeCell ref="G144:J144"/>
    <mergeCell ref="B146:C146"/>
    <mergeCell ref="B147:B149"/>
    <mergeCell ref="B151:N151"/>
    <mergeCell ref="J152:K152"/>
    <mergeCell ref="L152:M152"/>
    <mergeCell ref="G136:J136"/>
    <mergeCell ref="G137:J137"/>
    <mergeCell ref="G138:J138"/>
    <mergeCell ref="G139:J139"/>
    <mergeCell ref="G140:J140"/>
    <mergeCell ref="G142:J142"/>
    <mergeCell ref="J131:K131"/>
    <mergeCell ref="L131:M131"/>
    <mergeCell ref="J132:K132"/>
    <mergeCell ref="L132:M132"/>
    <mergeCell ref="G134:J134"/>
    <mergeCell ref="G135:J135"/>
    <mergeCell ref="L121:M121"/>
    <mergeCell ref="L122:M122"/>
    <mergeCell ref="B124:C124"/>
    <mergeCell ref="B125:B127"/>
    <mergeCell ref="B129:N129"/>
    <mergeCell ref="J130:K130"/>
    <mergeCell ref="L130:M130"/>
    <mergeCell ref="G107:J107"/>
    <mergeCell ref="B113:C113"/>
    <mergeCell ref="B114:B116"/>
    <mergeCell ref="B118:N118"/>
    <mergeCell ref="L119:M119"/>
    <mergeCell ref="L120:M120"/>
    <mergeCell ref="G101:J101"/>
    <mergeCell ref="G102:J102"/>
    <mergeCell ref="G103:J103"/>
    <mergeCell ref="G104:J104"/>
    <mergeCell ref="G105:J105"/>
    <mergeCell ref="G106:J106"/>
    <mergeCell ref="G95:J95"/>
    <mergeCell ref="G96:J96"/>
    <mergeCell ref="G97:J97"/>
    <mergeCell ref="G98:J98"/>
    <mergeCell ref="G99:J99"/>
    <mergeCell ref="G100:J100"/>
    <mergeCell ref="L87:M87"/>
    <mergeCell ref="L88:M88"/>
    <mergeCell ref="L89:M89"/>
    <mergeCell ref="G92:J92"/>
    <mergeCell ref="G93:J93"/>
    <mergeCell ref="G94:J94"/>
    <mergeCell ref="J81:K81"/>
    <mergeCell ref="L81:M81"/>
    <mergeCell ref="L82:M82"/>
    <mergeCell ref="L83:M83"/>
    <mergeCell ref="B85:N85"/>
    <mergeCell ref="J86:K86"/>
    <mergeCell ref="L86:M86"/>
    <mergeCell ref="J77:K77"/>
    <mergeCell ref="L77:M77"/>
    <mergeCell ref="L78:M78"/>
    <mergeCell ref="L79:M79"/>
    <mergeCell ref="J80:K80"/>
    <mergeCell ref="L80:M80"/>
    <mergeCell ref="L72:M72"/>
    <mergeCell ref="L73:M73"/>
    <mergeCell ref="L74:M74"/>
    <mergeCell ref="J75:K75"/>
    <mergeCell ref="L75:M75"/>
    <mergeCell ref="J76:K76"/>
    <mergeCell ref="L76:M76"/>
    <mergeCell ref="J68:K68"/>
    <mergeCell ref="L68:M68"/>
    <mergeCell ref="J69:K69"/>
    <mergeCell ref="L69:M69"/>
    <mergeCell ref="L70:M70"/>
    <mergeCell ref="L71:M71"/>
    <mergeCell ref="L63:M63"/>
    <mergeCell ref="J64:K64"/>
    <mergeCell ref="L64:M64"/>
    <mergeCell ref="L65:M65"/>
    <mergeCell ref="L66:M66"/>
    <mergeCell ref="J67:K67"/>
    <mergeCell ref="L67:M67"/>
    <mergeCell ref="L58:M58"/>
    <mergeCell ref="J59:K59"/>
    <mergeCell ref="L59:M59"/>
    <mergeCell ref="L60:M60"/>
    <mergeCell ref="L61:M61"/>
    <mergeCell ref="J62:K62"/>
    <mergeCell ref="L62:M62"/>
    <mergeCell ref="J54:K54"/>
    <mergeCell ref="L54:M54"/>
    <mergeCell ref="L55:M55"/>
    <mergeCell ref="J56:K56"/>
    <mergeCell ref="L56:M56"/>
    <mergeCell ref="L57:M57"/>
    <mergeCell ref="J49:K49"/>
    <mergeCell ref="L49:M49"/>
    <mergeCell ref="L50:M50"/>
    <mergeCell ref="L51:M51"/>
    <mergeCell ref="L52:M52"/>
    <mergeCell ref="L53:M53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39:K39"/>
    <mergeCell ref="L39:M39"/>
    <mergeCell ref="J40:K40"/>
    <mergeCell ref="L40:M40"/>
    <mergeCell ref="L41:M41"/>
    <mergeCell ref="J42:K42"/>
    <mergeCell ref="L42:M42"/>
    <mergeCell ref="J36:K36"/>
    <mergeCell ref="L36:M36"/>
    <mergeCell ref="J37:K37"/>
    <mergeCell ref="L37:M37"/>
    <mergeCell ref="J38:K38"/>
    <mergeCell ref="L38:M38"/>
    <mergeCell ref="J33:K33"/>
    <mergeCell ref="L33:M33"/>
    <mergeCell ref="J34:K34"/>
    <mergeCell ref="L34:M34"/>
    <mergeCell ref="J35:K35"/>
    <mergeCell ref="L35:M35"/>
    <mergeCell ref="J30:K30"/>
    <mergeCell ref="L30:M30"/>
    <mergeCell ref="J31:K31"/>
    <mergeCell ref="L31:M31"/>
    <mergeCell ref="J32:K32"/>
    <mergeCell ref="L32:M32"/>
    <mergeCell ref="G20:J20"/>
    <mergeCell ref="G21:J21"/>
    <mergeCell ref="G22:J22"/>
    <mergeCell ref="B24:C24"/>
    <mergeCell ref="B25:B27"/>
    <mergeCell ref="B29:N29"/>
    <mergeCell ref="G14:J14"/>
    <mergeCell ref="G15:J15"/>
    <mergeCell ref="G16:J16"/>
    <mergeCell ref="G17:J17"/>
    <mergeCell ref="G18:J18"/>
    <mergeCell ref="G19:J19"/>
    <mergeCell ref="J7:K7"/>
    <mergeCell ref="L7:M7"/>
    <mergeCell ref="J8:K8"/>
    <mergeCell ref="L8:M8"/>
    <mergeCell ref="G12:J12"/>
    <mergeCell ref="G13:J13"/>
    <mergeCell ref="A1:N2"/>
    <mergeCell ref="A3:N3"/>
    <mergeCell ref="B4:N4"/>
    <mergeCell ref="J5:K5"/>
    <mergeCell ref="L5:M5"/>
    <mergeCell ref="J6:K6"/>
    <mergeCell ref="L6:M6"/>
  </mergeCells>
  <printOptions horizontalCentered="1"/>
  <pageMargins left="0.19685039370078741" right="0.19685039370078741" top="0.19685039370078741" bottom="0.19685039370078741" header="0" footer="0"/>
  <pageSetup paperSize="9" scale="38" orientation="landscape"/>
  <rowBreaks count="5" manualBreakCount="5">
    <brk id="83" max="15" man="1"/>
    <brk id="175" max="15" man="1"/>
    <brk id="257" max="15" man="1"/>
    <brk id="329" max="15" man="1"/>
    <brk id="415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Doutorado</vt:lpstr>
      <vt:lpstr>Doutorado!Area_de_impressao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Luis Cardoso</dc:creator>
  <cp:lastModifiedBy>Sergio Luis Cardoso</cp:lastModifiedBy>
  <dcterms:created xsi:type="dcterms:W3CDTF">2025-01-14T17:19:04Z</dcterms:created>
  <dcterms:modified xsi:type="dcterms:W3CDTF">2025-01-14T17:33:13Z</dcterms:modified>
</cp:coreProperties>
</file>