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fileSharing readOnlyRecommended="1" userName="Sergio Luis Cardoso" algorithmName="SHA-512" hashValue="9SE36g0nxQ4PFgSn1dvVsJqeddkcgV6DvgALOK+SOfz+03DsnLEBbkkdxzJzrD4LvZhPKldFm15col7H8bWl4Q==" saltValue="HfWQwu2FOeg0zRLKXAmE2A==" spinCount="10000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rdoso/Downloads/"/>
    </mc:Choice>
  </mc:AlternateContent>
  <xr:revisionPtr revIDLastSave="0" documentId="8_{93B728E6-64CD-8D48-B5D1-3F543F3CF698}" xr6:coauthVersionLast="47" xr6:coauthVersionMax="47" xr10:uidLastSave="{00000000-0000-0000-0000-000000000000}"/>
  <bookViews>
    <workbookView xWindow="420" yWindow="1220" windowWidth="25620" windowHeight="15360" xr2:uid="{D00DFD2D-1BE0-C540-993A-AB5724E10557}"/>
  </bookViews>
  <sheets>
    <sheet name="Mestrado" sheetId="1" r:id="rId1"/>
  </sheets>
  <definedNames>
    <definedName name="Print_Area" localSheetId="0">Mestrado!$A$1:$N$549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0" i="1" l="1"/>
  <c r="D569" i="1"/>
  <c r="D568" i="1"/>
  <c r="C565" i="1"/>
  <c r="C563" i="1"/>
  <c r="C554" i="1"/>
  <c r="C561" i="1" s="1"/>
  <c r="C553" i="1"/>
  <c r="P544" i="1"/>
  <c r="L544" i="1"/>
  <c r="J544" i="1"/>
  <c r="H544" i="1"/>
  <c r="F544" i="1"/>
  <c r="D544" i="1"/>
  <c r="P543" i="1"/>
  <c r="L543" i="1"/>
  <c r="J543" i="1"/>
  <c r="H543" i="1"/>
  <c r="F543" i="1"/>
  <c r="D543" i="1"/>
  <c r="P542" i="1"/>
  <c r="N542" i="1"/>
  <c r="L542" i="1"/>
  <c r="J542" i="1"/>
  <c r="H542" i="1"/>
  <c r="F542" i="1"/>
  <c r="D542" i="1"/>
  <c r="N541" i="1"/>
  <c r="L541" i="1"/>
  <c r="J541" i="1"/>
  <c r="H541" i="1"/>
  <c r="C541" i="1"/>
  <c r="P541" i="1" s="1"/>
  <c r="C539" i="1"/>
  <c r="P538" i="1"/>
  <c r="N538" i="1"/>
  <c r="L538" i="1"/>
  <c r="J538" i="1"/>
  <c r="H538" i="1"/>
  <c r="F538" i="1"/>
  <c r="D538" i="1"/>
  <c r="C537" i="1"/>
  <c r="P536" i="1"/>
  <c r="N536" i="1"/>
  <c r="L536" i="1"/>
  <c r="J536" i="1"/>
  <c r="H536" i="1"/>
  <c r="F536" i="1"/>
  <c r="D536" i="1"/>
  <c r="P535" i="1"/>
  <c r="J535" i="1"/>
  <c r="H535" i="1"/>
  <c r="F535" i="1"/>
  <c r="D535" i="1"/>
  <c r="O534" i="1"/>
  <c r="P534" i="1" s="1"/>
  <c r="M534" i="1"/>
  <c r="N534" i="1" s="1"/>
  <c r="L534" i="1"/>
  <c r="I534" i="1"/>
  <c r="J534" i="1" s="1"/>
  <c r="E534" i="1"/>
  <c r="H534" i="1" s="1"/>
  <c r="D534" i="1"/>
  <c r="C534" i="1"/>
  <c r="P531" i="1"/>
  <c r="J531" i="1"/>
  <c r="H531" i="1"/>
  <c r="F531" i="1"/>
  <c r="P530" i="1"/>
  <c r="J530" i="1"/>
  <c r="H530" i="1"/>
  <c r="F530" i="1"/>
  <c r="P529" i="1"/>
  <c r="J529" i="1"/>
  <c r="H529" i="1"/>
  <c r="F529" i="1"/>
  <c r="P528" i="1"/>
  <c r="L528" i="1"/>
  <c r="J528" i="1"/>
  <c r="H528" i="1"/>
  <c r="F528" i="1"/>
  <c r="P527" i="1"/>
  <c r="J527" i="1"/>
  <c r="H527" i="1"/>
  <c r="F527" i="1"/>
  <c r="P526" i="1"/>
  <c r="J526" i="1"/>
  <c r="H526" i="1"/>
  <c r="F526" i="1"/>
  <c r="P525" i="1"/>
  <c r="J525" i="1"/>
  <c r="H525" i="1"/>
  <c r="F525" i="1"/>
  <c r="O524" i="1"/>
  <c r="O523" i="1" s="1"/>
  <c r="M524" i="1"/>
  <c r="N524" i="1" s="1"/>
  <c r="K524" i="1"/>
  <c r="L524" i="1" s="1"/>
  <c r="I524" i="1"/>
  <c r="J524" i="1" s="1"/>
  <c r="G524" i="1"/>
  <c r="H524" i="1" s="1"/>
  <c r="E524" i="1"/>
  <c r="F524" i="1" s="1"/>
  <c r="C524" i="1"/>
  <c r="C523" i="1" s="1"/>
  <c r="M523" i="1"/>
  <c r="K523" i="1"/>
  <c r="P519" i="1"/>
  <c r="L519" i="1"/>
  <c r="J519" i="1"/>
  <c r="H519" i="1"/>
  <c r="F519" i="1"/>
  <c r="D519" i="1"/>
  <c r="P518" i="1"/>
  <c r="L518" i="1"/>
  <c r="J518" i="1"/>
  <c r="H518" i="1"/>
  <c r="F518" i="1"/>
  <c r="D518" i="1"/>
  <c r="P517" i="1"/>
  <c r="L517" i="1"/>
  <c r="J517" i="1"/>
  <c r="H517" i="1"/>
  <c r="F517" i="1"/>
  <c r="D517" i="1"/>
  <c r="C514" i="1"/>
  <c r="P513" i="1"/>
  <c r="N513" i="1"/>
  <c r="L513" i="1"/>
  <c r="J513" i="1"/>
  <c r="H513" i="1"/>
  <c r="F513" i="1"/>
  <c r="C512" i="1"/>
  <c r="P511" i="1"/>
  <c r="N511" i="1"/>
  <c r="L511" i="1"/>
  <c r="J511" i="1"/>
  <c r="H511" i="1"/>
  <c r="F511" i="1"/>
  <c r="N510" i="1"/>
  <c r="L510" i="1"/>
  <c r="J510" i="1"/>
  <c r="H510" i="1"/>
  <c r="N509" i="1"/>
  <c r="L509" i="1"/>
  <c r="J509" i="1"/>
  <c r="H509" i="1"/>
  <c r="C509" i="1"/>
  <c r="P510" i="1" s="1"/>
  <c r="P506" i="1"/>
  <c r="J506" i="1"/>
  <c r="H506" i="1"/>
  <c r="F506" i="1"/>
  <c r="P505" i="1"/>
  <c r="L505" i="1"/>
  <c r="J505" i="1"/>
  <c r="H505" i="1"/>
  <c r="F505" i="1"/>
  <c r="P504" i="1"/>
  <c r="J504" i="1"/>
  <c r="H504" i="1"/>
  <c r="F504" i="1"/>
  <c r="P503" i="1"/>
  <c r="J503" i="1"/>
  <c r="H503" i="1"/>
  <c r="F503" i="1"/>
  <c r="O502" i="1"/>
  <c r="P502" i="1" s="1"/>
  <c r="M502" i="1"/>
  <c r="N502" i="1" s="1"/>
  <c r="K502" i="1"/>
  <c r="L502" i="1" s="1"/>
  <c r="L501" i="1" s="1"/>
  <c r="I502" i="1"/>
  <c r="J502" i="1" s="1"/>
  <c r="G502" i="1"/>
  <c r="H502" i="1" s="1"/>
  <c r="E502" i="1"/>
  <c r="F502" i="1" s="1"/>
  <c r="C502" i="1"/>
  <c r="C501" i="1" s="1"/>
  <c r="N501" i="1"/>
  <c r="M501" i="1"/>
  <c r="K501" i="1"/>
  <c r="I501" i="1"/>
  <c r="P497" i="1"/>
  <c r="J497" i="1"/>
  <c r="F497" i="1"/>
  <c r="P496" i="1"/>
  <c r="N496" i="1"/>
  <c r="L496" i="1"/>
  <c r="J496" i="1"/>
  <c r="H496" i="1"/>
  <c r="F496" i="1"/>
  <c r="D478" i="1"/>
  <c r="D437" i="1"/>
  <c r="D414" i="1"/>
  <c r="C566" i="1" s="1"/>
  <c r="D391" i="1"/>
  <c r="C515" i="1" s="1"/>
  <c r="D366" i="1"/>
  <c r="C540" i="1" s="1"/>
  <c r="D354" i="1"/>
  <c r="D349" i="1"/>
  <c r="D331" i="1"/>
  <c r="D326" i="1"/>
  <c r="D317" i="1"/>
  <c r="D312" i="1"/>
  <c r="D292" i="1"/>
  <c r="D287" i="1"/>
  <c r="D276" i="1"/>
  <c r="D271" i="1"/>
  <c r="D262" i="1"/>
  <c r="D257" i="1"/>
  <c r="K245" i="1"/>
  <c r="K221" i="1"/>
  <c r="K169" i="1"/>
  <c r="J169" i="1"/>
  <c r="K75" i="1"/>
  <c r="P523" i="1" l="1"/>
  <c r="D567" i="1"/>
  <c r="D564" i="1"/>
  <c r="D562" i="1"/>
  <c r="N523" i="1"/>
  <c r="E501" i="1"/>
  <c r="F501" i="1" s="1"/>
  <c r="D509" i="1"/>
  <c r="F509" i="1"/>
  <c r="D511" i="1"/>
  <c r="F541" i="1"/>
  <c r="P524" i="1"/>
  <c r="P509" i="1"/>
  <c r="D510" i="1"/>
  <c r="F510" i="1"/>
  <c r="D513" i="1"/>
  <c r="E523" i="1"/>
  <c r="F523" i="1" s="1"/>
  <c r="L535" i="1"/>
  <c r="G501" i="1"/>
  <c r="O501" i="1"/>
  <c r="P501" i="1" s="1"/>
  <c r="F534" i="1"/>
  <c r="N535" i="1"/>
  <c r="I523" i="1"/>
  <c r="J523" i="1" s="1"/>
  <c r="D541" i="1"/>
  <c r="G523" i="1"/>
  <c r="H523" i="1" s="1"/>
  <c r="H501" i="1" l="1"/>
  <c r="J501" i="1"/>
  <c r="L523" i="1"/>
</calcChain>
</file>

<file path=xl/sharedStrings.xml><?xml version="1.0" encoding="utf-8"?>
<sst xmlns="http://schemas.openxmlformats.org/spreadsheetml/2006/main" count="2142" uniqueCount="542">
  <si>
    <t>CONTROLE GERAL DE ALUNOS E BOLSAS PROGRAMA DE PÓS GRADUAÇÃO EM CIÊNCIAS NATURAIS - PGCN - MESTRADO - ATUALIZADO ATÉ 31/12/2024</t>
  </si>
  <si>
    <t>BOLSAS UENF - MESTRADO</t>
  </si>
  <si>
    <t>NOME</t>
  </si>
  <si>
    <t>NÍVEL</t>
  </si>
  <si>
    <t>MATRÍCULA</t>
  </si>
  <si>
    <t>PRAZO FINAL</t>
  </si>
  <si>
    <t>PRORROGAÇÃO</t>
  </si>
  <si>
    <t>INÍCIO BOLSA</t>
  </si>
  <si>
    <t>FINAL BOLSA</t>
  </si>
  <si>
    <t>MESES BOLSA</t>
  </si>
  <si>
    <t>ORIENTADOR</t>
  </si>
  <si>
    <t>LINHA DE PESQUISA</t>
  </si>
  <si>
    <t>SITUAÇÃO DO ALUNO</t>
  </si>
  <si>
    <t>Carla Campos Vieira Figueiredo</t>
  </si>
  <si>
    <t>M</t>
  </si>
  <si>
    <t>Maria Priscila Pessanha de Castro</t>
  </si>
  <si>
    <t>Ensino de Ciências</t>
  </si>
  <si>
    <t>Ativo</t>
  </si>
  <si>
    <t>Vanessa da Silva Umbelino</t>
  </si>
  <si>
    <t xml:space="preserve">Jefferson Rodrigues de Souza </t>
  </si>
  <si>
    <t>Ciências Ambientais</t>
  </si>
  <si>
    <t>Ana Paula de Souza Figueiredo</t>
  </si>
  <si>
    <t>Murilo de Oliveira Souza</t>
  </si>
  <si>
    <t>Caio Araujo Corrêa</t>
  </si>
  <si>
    <t>Carlos Roberto Ribeiro Matos</t>
  </si>
  <si>
    <t>Bio-orgânica e bio-inorgânica</t>
  </si>
  <si>
    <t>Douglas da Silva Ferreira</t>
  </si>
  <si>
    <t>Eliane Barbosa Santos</t>
  </si>
  <si>
    <t>Elias Souza Ribeiro</t>
  </si>
  <si>
    <t>Carlos Eduardo Batista de Sousa</t>
  </si>
  <si>
    <t>Laura Camargo Dornellas Vidigal Juliano</t>
  </si>
  <si>
    <t>Luana Pereira de Moraes</t>
  </si>
  <si>
    <t>Laura Nogueira Monteiro</t>
  </si>
  <si>
    <t>Rodrigo Rodrigues de Oiveira</t>
  </si>
  <si>
    <t>Manuella Henrique dos Santos</t>
  </si>
  <si>
    <t>Simonne Teixeira</t>
  </si>
  <si>
    <t>Rosana Ribeiro Rangel</t>
  </si>
  <si>
    <t>Pablo Leite Bernardo</t>
  </si>
  <si>
    <t>Ciência e Tec. Materiais</t>
  </si>
  <si>
    <t>Tayná da Silva Picanço</t>
  </si>
  <si>
    <t>Murilo de Oliveira souza</t>
  </si>
  <si>
    <t>Thúlio Lauzino Finamôr Pereira</t>
  </si>
  <si>
    <t>Fernando josé Luna de Oliveira</t>
  </si>
  <si>
    <t>Wagner Henrique Ferreira Vianna de Oliveira Gamas</t>
  </si>
  <si>
    <t>Transferido CAPES 01/05/2024</t>
  </si>
  <si>
    <t>Carlos José Malaquias da Silva</t>
  </si>
  <si>
    <t>Cibele Maria Stivanin de Almeida</t>
  </si>
  <si>
    <t>Transferido CNPq/PROPPG 01/2023</t>
  </si>
  <si>
    <t>Hellen Gonçalves Vieira</t>
  </si>
  <si>
    <t>Maria Cristina Canela Gazotti</t>
  </si>
  <si>
    <t>PMD 01/10/2023</t>
  </si>
  <si>
    <t>Marcos Vinícius Oliveira da Silva</t>
  </si>
  <si>
    <t>Ciêcia e Tecnologia dos Materiais</t>
  </si>
  <si>
    <t>Renata Rodrigues da Silva Robaina</t>
  </si>
  <si>
    <t>Ivo José Curcino Vieira</t>
  </si>
  <si>
    <t>Bio-Orgânica e Bio-Inorgânica</t>
  </si>
  <si>
    <t>Anna Luiza de Souza Pereira</t>
  </si>
  <si>
    <t>Aline Chaves Intorne</t>
  </si>
  <si>
    <t>Prazo de bolsa encerrado</t>
  </si>
  <si>
    <t>Anna Carolina de Oliveira Pinheiro Ramos</t>
  </si>
  <si>
    <t>Maria Priscila Pessanha de Castro
Co: Cassiana B. Hygino Machado</t>
  </si>
  <si>
    <t>Adquiriu vinculo em 01/01/2023
Desligada 23/10/2023</t>
  </si>
  <si>
    <t>Barbara Velasco Holender</t>
  </si>
  <si>
    <t>Defendido em 26/02/2024</t>
  </si>
  <si>
    <t>Kethleen Duarte Crespo Soares</t>
  </si>
  <si>
    <t>Defendido em 20/02/2024</t>
  </si>
  <si>
    <t>Laíza Pessanha Pereira</t>
  </si>
  <si>
    <t>Edmilson José Maria</t>
  </si>
  <si>
    <t>Defendido em 04/03/2024</t>
  </si>
  <si>
    <t>Tayna de Oliveira Costa</t>
  </si>
  <si>
    <t>George Matheus Terra</t>
  </si>
  <si>
    <t>2 meses</t>
  </si>
  <si>
    <t>Defendido em 28/02/2023</t>
  </si>
  <si>
    <t>Helvis Lennon Soares Fontoura</t>
  </si>
  <si>
    <t>01/03/2020</t>
  </si>
  <si>
    <t>André Oliveira Guimarães</t>
  </si>
  <si>
    <t>Transferido CAPES 01/04/2021</t>
  </si>
  <si>
    <t>Higor Lima da Silva Pré</t>
  </si>
  <si>
    <t>Cibele Maria Stivanin de Almeida
Co: Thiago M. de Rezende Araujo</t>
  </si>
  <si>
    <t>Transferido CAPES 01/05/2021</t>
  </si>
  <si>
    <t>Jennifer do Nascimento Chaves</t>
  </si>
  <si>
    <t>2 meses /
Lic. Mat.  4 meses</t>
  </si>
  <si>
    <t>31/06/2022</t>
  </si>
  <si>
    <t>Maria Cristina Canela</t>
  </si>
  <si>
    <t>Defendido em 09/12/2022</t>
  </si>
  <si>
    <t>Juliana Mesquita Contarini Paier</t>
  </si>
  <si>
    <t>Fernando José Luna de Oliveira</t>
  </si>
  <si>
    <t>Defendido em 02/03/2022</t>
  </si>
  <si>
    <t>Kaique Carvalho Silva</t>
  </si>
  <si>
    <t>Defendido em 07/03/2022</t>
  </si>
  <si>
    <t>Kenya Gomes Nogueira</t>
  </si>
  <si>
    <t>Victor haber Perez</t>
  </si>
  <si>
    <t>Laís Gonçalves Parvan</t>
  </si>
  <si>
    <t>Jan Schripsema
Co: Denise Saraiva Dagnino</t>
  </si>
  <si>
    <t>Defendido em 31/05/2022</t>
  </si>
  <si>
    <t>Laís Ramos de Sousa Lima Almeida</t>
  </si>
  <si>
    <t>Cibele Maria Stivanin de Almeida
Co: Maria Gertrudes A. Justi</t>
  </si>
  <si>
    <t>Transferido CAPES 01/09/2021</t>
  </si>
  <si>
    <t>Laison Lima Mendes</t>
  </si>
  <si>
    <t>Leonardo Mota</t>
  </si>
  <si>
    <t>Defendido em 23/02/2022</t>
  </si>
  <si>
    <t>Luel Maximiano de Oliveira Costa</t>
  </si>
  <si>
    <t>Sergio Luis Cardoso</t>
  </si>
  <si>
    <t>Transferido CAPES 01/07/2021</t>
  </si>
  <si>
    <t>Manuella Batista Machado Ferreira</t>
  </si>
  <si>
    <t>Leda Mathias</t>
  </si>
  <si>
    <t>Polyana Cabral Tavares</t>
  </si>
  <si>
    <t>Defendido em 30/08/2022</t>
  </si>
  <si>
    <t>Quézia de Souza Jesus Pessanha</t>
  </si>
  <si>
    <t>Transferido CAPES01/04/2020</t>
  </si>
  <si>
    <t>Elisandra Gonçalves Carvalho</t>
  </si>
  <si>
    <t>Defendido em 26/02/2021</t>
  </si>
  <si>
    <t>Estela Pêgo Lima</t>
  </si>
  <si>
    <t>Defendido em 21/02/2022</t>
  </si>
  <si>
    <t>Fabiana da Silva Melo</t>
  </si>
  <si>
    <t>Victor Haber Perez</t>
  </si>
  <si>
    <t>Defendido em 09/09/2021</t>
  </si>
  <si>
    <t>Lara Pessanha Soares Nascimento</t>
  </si>
  <si>
    <t>Defendido em 02/03/2021</t>
  </si>
  <si>
    <t>Filipe Zaniratti Damica</t>
  </si>
  <si>
    <t>Nilson Sergio peres Stahl</t>
  </si>
  <si>
    <t>Defendido em 20-02-20</t>
  </si>
  <si>
    <t>Jéssica Nascimento Costa</t>
  </si>
  <si>
    <t>Defendido 20-02-20</t>
  </si>
  <si>
    <t>Diego Monteiro Gomes</t>
  </si>
  <si>
    <t>Nilson Sergio Peres Stahl</t>
  </si>
  <si>
    <t>Defendido 17-12-19</t>
  </si>
  <si>
    <t>Diego Cunha Rocha</t>
  </si>
  <si>
    <t>Defendido 07-05-19</t>
  </si>
  <si>
    <t>Gabriela Vigneron Aguiar</t>
  </si>
  <si>
    <t>Rodrigo Rodrigues de Oliveira</t>
  </si>
  <si>
    <t>Defendido 03-04-19</t>
  </si>
  <si>
    <t>Ingrid de Souza Siqueira</t>
  </si>
  <si>
    <t>Aline Chaves Intorn</t>
  </si>
  <si>
    <t>Defendido 08-04-19</t>
  </si>
  <si>
    <t>Meríci de Fátima Machado</t>
  </si>
  <si>
    <t>Max Erik Soffner</t>
  </si>
  <si>
    <t>Defendido  28-02-19</t>
  </si>
  <si>
    <t>Nathan Silva da Silva</t>
  </si>
  <si>
    <t>Defendido 28-11-19</t>
  </si>
  <si>
    <t xml:space="preserve">Perpértua Maria Rodolphi Fabre </t>
  </si>
  <si>
    <t>Defendido 28-02-19</t>
  </si>
  <si>
    <t>Bolsas UENF Implantadas em 2024-1</t>
  </si>
  <si>
    <t>COTAS EM USO MARÇO 2018</t>
  </si>
  <si>
    <t>Bolsas UENF Implantadas em 2023-2</t>
  </si>
  <si>
    <t>COTAS EM USO MARÇO 2019</t>
  </si>
  <si>
    <t>Bolsas UENF Implantadas em 2023-1</t>
  </si>
  <si>
    <t>COTAS EM USO MARÇO 2020</t>
  </si>
  <si>
    <t>Bolsas UENF Implantadas em 2022-2</t>
  </si>
  <si>
    <t>COTAS EM USO MARÇO 2021</t>
  </si>
  <si>
    <t>Bolsas UENF Implantadas em 2022-1</t>
  </si>
  <si>
    <t>COTAS EM USO JANEIRO 2022</t>
  </si>
  <si>
    <t>Bolsas UENF Implantadas em 2021-1</t>
  </si>
  <si>
    <t>COTAS EM USO FEVEREIRO 2023</t>
  </si>
  <si>
    <t>Bolsas UENF Implantadas em 2020-1</t>
  </si>
  <si>
    <t>COTAS EM USO MARÇO 2023</t>
  </si>
  <si>
    <t>Bolsas UENF Implantadas em 2019-1</t>
  </si>
  <si>
    <t>COTAS EM USO NOVEMBRO 2023</t>
  </si>
  <si>
    <t>Bolsas UENF Implantadas em 2018-1</t>
  </si>
  <si>
    <t>COTAS EM USO DEZEMBRO 2023</t>
  </si>
  <si>
    <t>Bolsas UENF Implantadas em 2017-1</t>
  </si>
  <si>
    <t>COTAS EM USO MAIO 2024</t>
  </si>
  <si>
    <t>Alunos desligados do programa</t>
  </si>
  <si>
    <t>PREVISÃO LIVRES AGOSTO 2024</t>
  </si>
  <si>
    <t>Bolsas transferidas para outra agência, canceladas ou encerradas</t>
  </si>
  <si>
    <t>PREVISÃO LIVRES MARÇO 2025</t>
  </si>
  <si>
    <t>PMD - PASSAGEM DO MESTRADO PARA O DOUTORADO</t>
  </si>
  <si>
    <t>EXECUÇÃO EM BOLSAS POR ANO (UENF/FAPERJ)</t>
  </si>
  <si>
    <t>2025*</t>
  </si>
  <si>
    <t>*Previsão</t>
  </si>
  <si>
    <t>MESTRADO</t>
  </si>
  <si>
    <t>BOLSISTAS</t>
  </si>
  <si>
    <t>COTAS</t>
  </si>
  <si>
    <t>R$</t>
  </si>
  <si>
    <t>BOLSA CAPES - MESTRADO</t>
  </si>
  <si>
    <t>Alexandre Santos da Silva</t>
  </si>
  <si>
    <t>Juraci Aparecido Sampaio</t>
  </si>
  <si>
    <t>Ciência e Tecnologia de Materiais</t>
  </si>
  <si>
    <t>Carolini Klen de Melo Victorino</t>
  </si>
  <si>
    <t>Jefferson Rodrigues de Souza</t>
  </si>
  <si>
    <t>Rodolfo Roberto Moreno Parra</t>
  </si>
  <si>
    <t>Thiago Lacerda Alves de Almeida</t>
  </si>
  <si>
    <t>Valéria de Araújo Freitas</t>
  </si>
  <si>
    <t>Aline chaves Intorne</t>
  </si>
  <si>
    <t>Lís Simões da Purificação</t>
  </si>
  <si>
    <t>Lizandra Maria de Aguiar Zanon Soares</t>
  </si>
  <si>
    <t>Marcelo Coelho Roberto</t>
  </si>
  <si>
    <t>Victor Gomes Lima Ferraz</t>
  </si>
  <si>
    <t>Dominik Clara Luz Lopes</t>
  </si>
  <si>
    <t>Marcelo Gomes da Silva</t>
  </si>
  <si>
    <t>Roberta Ornelas de Oliveira Sardella</t>
  </si>
  <si>
    <t>Anne Caroline da Silva Nunes</t>
  </si>
  <si>
    <t>Gisele de Abreu Rangel</t>
  </si>
  <si>
    <t xml:space="preserve">Fernando Jose Luna de Oliveira </t>
  </si>
  <si>
    <t>Gustavo Henrique da Silva Conceição</t>
  </si>
  <si>
    <t>Adquiriu vinculo emp.</t>
  </si>
  <si>
    <t>Jade Barbosa Nunes</t>
  </si>
  <si>
    <t>Juliana Monteiro da Silva</t>
  </si>
  <si>
    <t>Larissa Gonçalves Fernandes</t>
  </si>
  <si>
    <t>Desligada em 04/10/2023</t>
  </si>
  <si>
    <t>Adriele da Silva Tostes</t>
  </si>
  <si>
    <t>Transferido CNPq 01/08/2024</t>
  </si>
  <si>
    <t>Arthur George Tissi Batista</t>
  </si>
  <si>
    <t>Transferido FAPERJ 10 01/6/24</t>
  </si>
  <si>
    <t>Fadi Simon de Souza Magalhães</t>
  </si>
  <si>
    <t>Luis Guilherme Mansor Basso</t>
  </si>
  <si>
    <t>PMD 01/05/2024</t>
  </si>
  <si>
    <t>Gustavo Victor Tissi Batista</t>
  </si>
  <si>
    <t>Lennon Favaris Reis</t>
  </si>
  <si>
    <t>Júlia Ribeiro Nascimento</t>
  </si>
  <si>
    <t>30/01/2025 (LM)</t>
  </si>
  <si>
    <t>Bio-orgânica e Bio-inorgânica</t>
  </si>
  <si>
    <t>Lara Azeredo Braz</t>
  </si>
  <si>
    <t>Carlos Eduardo Batista de Souza</t>
  </si>
  <si>
    <t>Cota Proppg defesa 5/3/24</t>
  </si>
  <si>
    <t>Leticia Andrade Simões Lopes</t>
  </si>
  <si>
    <t>Defendido em 27/02/2024</t>
  </si>
  <si>
    <t>Luciana Andrade Tostes</t>
  </si>
  <si>
    <t>30/05/2024 (3 MESES)</t>
  </si>
  <si>
    <t>Defendido em 27/05/2024</t>
  </si>
  <si>
    <t>Maria Fernanda de Almeida</t>
  </si>
  <si>
    <t>Defendido em 28/02/2024</t>
  </si>
  <si>
    <t>Sandralice Marins da Silva Dias</t>
  </si>
  <si>
    <t>Maria Raquel Garcia Vega</t>
  </si>
  <si>
    <t>Bolsa cancelada em 01/04/2023</t>
  </si>
  <si>
    <t>Simone Rangel da Silva</t>
  </si>
  <si>
    <t>Bolsa cancelada em 01/08/2023</t>
  </si>
  <si>
    <t>Stephani Corrêa Ferreira</t>
  </si>
  <si>
    <t>Defendido em 07/03/2024</t>
  </si>
  <si>
    <t>Thaluana Silva Gonçalves</t>
  </si>
  <si>
    <t>Roberto Weider de Assis Franco</t>
  </si>
  <si>
    <t>Transferido FAPERJ 10 01/9/23</t>
  </si>
  <si>
    <t>Daniel da Silva Santos</t>
  </si>
  <si>
    <t>01/05/2021</t>
  </si>
  <si>
    <t>Defendido em 01/03/2023</t>
  </si>
  <si>
    <t>Douglas Furtado Gonçalves</t>
  </si>
  <si>
    <t>Fernando José  Luna de Oliveira</t>
  </si>
  <si>
    <t>Defendido em 11/05/2023</t>
  </si>
  <si>
    <t>Jorge Luis Gomes de Almeida Júnior</t>
  </si>
  <si>
    <t>Max Erick Sofner</t>
  </si>
  <si>
    <t>Defendido em 01/09/2023</t>
  </si>
  <si>
    <t>Lauro Alves Machado Ferreira</t>
  </si>
  <si>
    <t>Edmilson José Maria
Co: Marco A. Guimarães Barbossa</t>
  </si>
  <si>
    <t>Defendido em 03/05/2023</t>
  </si>
  <si>
    <t>Marcely Pereira Ribeiro</t>
  </si>
  <si>
    <t>Defendido em 17/04/2023</t>
  </si>
  <si>
    <t>Wanderson Junior dos Santos Chagas</t>
  </si>
  <si>
    <t>Defendido em 03/03/2023</t>
  </si>
  <si>
    <t>Carlos Guilherme Tissi Batista</t>
  </si>
  <si>
    <t>Cibele Maria Stivanin de Almeida
Co: Camila R. de Oliveira Nunes</t>
  </si>
  <si>
    <t>Defendido em 25/02/2022</t>
  </si>
  <si>
    <t>01/04/2020</t>
  </si>
  <si>
    <t>Victor Haber Peres/
Sergio Luis Cardoso</t>
  </si>
  <si>
    <t>Defendido em 24/02/2022</t>
  </si>
  <si>
    <t>01/07/2021</t>
  </si>
  <si>
    <t>Defendido em 04/03/2022</t>
  </si>
  <si>
    <t>Ayana Pinheiro de Souza Nogueira</t>
  </si>
  <si>
    <t>30/04/2021 - bolsa</t>
  </si>
  <si>
    <t>01/04/2019</t>
  </si>
  <si>
    <t>Defendido em 03/09/2021</t>
  </si>
  <si>
    <t>Ellen Santos Fernandes de Oliveira</t>
  </si>
  <si>
    <t>30/05/2021 - bolsa</t>
  </si>
  <si>
    <t>Defendido em 01/09/2021</t>
  </si>
  <si>
    <t>Fabíola Damasceno de Lourdes</t>
  </si>
  <si>
    <t>Defendido em 19/02/2021</t>
  </si>
  <si>
    <t>Giancarlo Gevu dos Santos</t>
  </si>
  <si>
    <t>Defendido em 04/03/2021</t>
  </si>
  <si>
    <t>Iago de Souza Reis</t>
  </si>
  <si>
    <t>31/08/2021 - bolsa</t>
  </si>
  <si>
    <t>Defendido em 02/09/2021</t>
  </si>
  <si>
    <t>Jéssica da Silva Maciel</t>
  </si>
  <si>
    <t>Defendido em 05/03/2021</t>
  </si>
  <si>
    <t>Letícia Nogueira Santos Tavares</t>
  </si>
  <si>
    <t>Bolsa cancelada em 30/07/2019</t>
  </si>
  <si>
    <t>Lilia do  Espíto Santo Azevedo</t>
  </si>
  <si>
    <t>Defendido 3m 28/01/2021</t>
  </si>
  <si>
    <t>Thainy Miranda de Oliveira</t>
  </si>
  <si>
    <t>Jan Schripsema</t>
  </si>
  <si>
    <t>Defendido em 08/09/2021</t>
  </si>
  <si>
    <t>Thalya Soares Ribeiro Nogueira</t>
  </si>
  <si>
    <t>Defendido em 04/032021</t>
  </si>
  <si>
    <t>Eliana Monteiro Soares de Oliveira</t>
  </si>
  <si>
    <t>Sergio Luis Cardoso/
Nilson Sergio Peres Stahl</t>
  </si>
  <si>
    <t>Defendido em 28/10/2021</t>
  </si>
  <si>
    <t>Laisa Cabral Silva</t>
  </si>
  <si>
    <t>Leonardo Mota de Oliveira</t>
  </si>
  <si>
    <t>Defendido em 28/02/2020</t>
  </si>
  <si>
    <t>Philipe Ribeiro Gomes</t>
  </si>
  <si>
    <t>Defendido em 25/02/2019</t>
  </si>
  <si>
    <t>Ana Luiza Fernandes Seares</t>
  </si>
  <si>
    <t>Defendido em 15/03/2019</t>
  </si>
  <si>
    <t xml:space="preserve">Dayvison Felismindo Lima </t>
  </si>
  <si>
    <t>Defendido em 12/03/2019</t>
  </si>
  <si>
    <t>Eduardo de Almeida Silva</t>
  </si>
  <si>
    <t>Desligamento em 27/02/2019</t>
  </si>
  <si>
    <t xml:space="preserve">Felippe Ribeiro Coriolano </t>
  </si>
  <si>
    <t>Paulo Cesar Beggio</t>
  </si>
  <si>
    <t>Defendido em 31/05/2019</t>
  </si>
  <si>
    <t xml:space="preserve">Izabela Golçaves da Silva </t>
  </si>
  <si>
    <t>Defendido em 08/03/2019</t>
  </si>
  <si>
    <t>Jéssica da Silva Xarifa Gomes</t>
  </si>
  <si>
    <t>Defendido em 29/03/2019</t>
  </si>
  <si>
    <t xml:space="preserve">Júlia Pessanha Barros </t>
  </si>
  <si>
    <t>Defendido em 26/02/2019</t>
  </si>
  <si>
    <t xml:space="preserve">Larissa Alves da Silva </t>
  </si>
  <si>
    <t>Defendido em 25/03/2019</t>
  </si>
  <si>
    <t xml:space="preserve">Larissa Ferreira Manhães </t>
  </si>
  <si>
    <t>Defendido em 26/04/2019</t>
  </si>
  <si>
    <t>Larissa Texeira Reis Talyuli</t>
  </si>
  <si>
    <t>Adolfo Horn Junior</t>
  </si>
  <si>
    <t>Defendido em 22/03/2019</t>
  </si>
  <si>
    <t xml:space="preserve">Raquel Miranda de Souza Nogueira Sampaio </t>
  </si>
  <si>
    <t>Christiane Fernandes Horn</t>
  </si>
  <si>
    <t>Defendido em 01/02/2019</t>
  </si>
  <si>
    <t xml:space="preserve">Rodrigo Stellet Ferreira </t>
  </si>
  <si>
    <t>Bolsa CAPES Implantadas em 2024-2</t>
  </si>
  <si>
    <t>Bolsa CAPES Implantadas em 2024-1</t>
  </si>
  <si>
    <t>Bolsa CAPES Implantadas em 2023-2</t>
  </si>
  <si>
    <t>Bolsa CAPES Implantads em 2023-1</t>
  </si>
  <si>
    <t>(CAPES = 11 cotas PPGCN)</t>
  </si>
  <si>
    <t>Bolsa CAPES Implantadas em 2022-2</t>
  </si>
  <si>
    <t>(CAPES = 13 cotas PPGCN)</t>
  </si>
  <si>
    <t>Bolsas CAPES Implantadas em 2022-1</t>
  </si>
  <si>
    <t>COTAS EM USO MARÇO 2022</t>
  </si>
  <si>
    <t>(CAPES = 14 cotas PPGCN)</t>
  </si>
  <si>
    <t>Bolsas CAPES Implantadas em 2021-1</t>
  </si>
  <si>
    <t>COTAS EM USO AGOSTO 2022</t>
  </si>
  <si>
    <t>Bolsas CAPES Implantadas em 2020-1</t>
  </si>
  <si>
    <t>(CAPES  (17)  + PROPPG (1))</t>
  </si>
  <si>
    <t>Bolsas CAPES Implantadas em 2019-1</t>
  </si>
  <si>
    <t>COTAS EM USO AGOSTO 2023</t>
  </si>
  <si>
    <t>Bolsas CAPES Implantadas em 2018-1</t>
  </si>
  <si>
    <t>COTAS EM USO JANEIRO 2024</t>
  </si>
  <si>
    <t>Bolsas CAPES Implantadas em 2017-1</t>
  </si>
  <si>
    <t>COTAS EM USO MARÇO 2024</t>
  </si>
  <si>
    <t>(CAPES  (17)</t>
  </si>
  <si>
    <t>COTAS EM USO JUNHO 2024</t>
  </si>
  <si>
    <t>EXECUÇÃO EM BOLSAS POR ANO (CAPES)</t>
  </si>
  <si>
    <t>BOLSA FAPERJ 110 - MESTRADO</t>
  </si>
  <si>
    <t>MESES</t>
  </si>
  <si>
    <t>Daniella Honorato Mesquita Miller</t>
  </si>
  <si>
    <t>Sergio Luis Cardosdo</t>
  </si>
  <si>
    <t>Desligamento em 11/09/20</t>
  </si>
  <si>
    <t>Eduardo da Silva Neves</t>
  </si>
  <si>
    <t>Defendido em 14/02/2020</t>
  </si>
  <si>
    <t>Patrícia Soares Brasileiro Lacorte</t>
  </si>
  <si>
    <t>Defendido em 17/06/2020</t>
  </si>
  <si>
    <t>Thaís Ruy Aiolfi</t>
  </si>
  <si>
    <t>Defendido em 22/05/2020</t>
  </si>
  <si>
    <t>Bolsas FAPERJ Implantadas em 2018-1</t>
  </si>
  <si>
    <t>PREVISÃO COTAS LIVRES MARÇO 2024</t>
  </si>
  <si>
    <t>PREVISÃO COTAS LIVRES MARÇO 2025</t>
  </si>
  <si>
    <t>EXECUÇÃO EM BOLSAS POR ANO (FAPERJ)</t>
  </si>
  <si>
    <t>Previsão</t>
  </si>
  <si>
    <t>BOLSA FAPERJ NOTA 10 - MESTRADO</t>
  </si>
  <si>
    <t>Defendido em 23/02/2024</t>
  </si>
  <si>
    <t>Bolsas FAPERJ Implantadas em 2023-1</t>
  </si>
  <si>
    <t>Bolsas FAPERJ Implantadas em 2022-1</t>
  </si>
  <si>
    <t>1 COTA EDITAL 2024/1</t>
  </si>
  <si>
    <t>PREVISÃO COTAS LIVRES JUNHO 2025</t>
  </si>
  <si>
    <t>1 COTA EDITAL 2025/1</t>
  </si>
  <si>
    <t>EXECUÇÃO EM BOLSAS POR ANO (FAPERJ NOTA 10)</t>
  </si>
  <si>
    <t>BOLSA CNPq - MESTRADO</t>
  </si>
  <si>
    <t>Defendido em 29/07/2024</t>
  </si>
  <si>
    <t>Ativo/começou vinculo</t>
  </si>
  <si>
    <t>Bolsas CNPq Implantadas em 2022-2</t>
  </si>
  <si>
    <t>COTAS EM USO DEZEMBO 2023</t>
  </si>
  <si>
    <t>COTAS LIVRES AGOSTO 2024</t>
  </si>
  <si>
    <t>COTAS LIVRES MARÇO 2025</t>
  </si>
  <si>
    <t>EXECUÇÃO EM BOLSAS POR ANO (CNPq)</t>
  </si>
  <si>
    <t>SITUAÇÃO DE TODOS OS MESTRANDOS DO PGCN A PARTIR DE 2017</t>
  </si>
  <si>
    <t>TEMPO CURSO</t>
  </si>
  <si>
    <t>VÍNCULO</t>
  </si>
  <si>
    <t>BOLSA</t>
  </si>
  <si>
    <t>NÃO</t>
  </si>
  <si>
    <t>CAPES</t>
  </si>
  <si>
    <t>UENF</t>
  </si>
  <si>
    <t>TEMPO MÉDIO</t>
  </si>
  <si>
    <t>TOTAL MATRÍCULADOS</t>
  </si>
  <si>
    <t>TOTAL DEFENDIDOS</t>
  </si>
  <si>
    <t>PASSAGEM PMD</t>
  </si>
  <si>
    <t>TOTAL DESLIGADOS</t>
  </si>
  <si>
    <t>TOTAL ATIVOS</t>
  </si>
  <si>
    <t>x</t>
  </si>
  <si>
    <t>SIM</t>
  </si>
  <si>
    <t>CAPES/NÃO</t>
  </si>
  <si>
    <t>Fernando José Luna de Oliveira
Co: Victor Gomes Lima Ferraz</t>
  </si>
  <si>
    <t>Ciêndias Ambientais</t>
  </si>
  <si>
    <t>CAPES
/FAPERJ-10</t>
  </si>
  <si>
    <t>Maria Priscila Pessanha de Castro
Co: Marcelo Gomes da Silva</t>
  </si>
  <si>
    <t>Ensino de ciências</t>
  </si>
  <si>
    <t xml:space="preserve">UENF/CNPq </t>
  </si>
  <si>
    <t>Cibele Maria Stivanin Almeida</t>
  </si>
  <si>
    <t>UENF/CNPq/NÃO</t>
  </si>
  <si>
    <t>Defendido em 25/10/2024</t>
  </si>
  <si>
    <t>Desligado em 23/10/2023</t>
  </si>
  <si>
    <t>UENF/NÃO</t>
  </si>
  <si>
    <t>Aline Chaves Intorne
Co: Cristiane dos Santos Vergilio</t>
  </si>
  <si>
    <t>Defendido em 05/08/2024</t>
  </si>
  <si>
    <t>Defendido em 05/03/2024</t>
  </si>
  <si>
    <t>Defendido em 29/02/2024</t>
  </si>
  <si>
    <t>Desligado em 24/08/2023</t>
  </si>
  <si>
    <t>Defendido em 03/09/2024</t>
  </si>
  <si>
    <t>CAPES/
FAPERJ 10</t>
  </si>
  <si>
    <t>Alessandra Jordão Bicalho</t>
  </si>
  <si>
    <t>SEM BOLSA</t>
  </si>
  <si>
    <t>Defendido em 26/10/2023</t>
  </si>
  <si>
    <t>Anna Laura Azevedo de Freitas</t>
  </si>
  <si>
    <t>Defendido em 25/04/2023</t>
  </si>
  <si>
    <t>Defendido em 02/03/2023</t>
  </si>
  <si>
    <t>Edmilson José Maria
Co: Marco A.Guimarães Barbosa</t>
  </si>
  <si>
    <t>Cibele Maria Stivanin Almeida
Co: Camila R. de Oliveira Nunes</t>
  </si>
  <si>
    <t>Daniella Soares Nogueira Ribeiro</t>
  </si>
  <si>
    <t>Carlos Eduardo Batista  Sousa</t>
  </si>
  <si>
    <t>Defendido em 18/03/2022</t>
  </si>
  <si>
    <t>George Matheus Terra Borges</t>
  </si>
  <si>
    <t>Bio-orgânica e Bio-Inorgânica</t>
  </si>
  <si>
    <t>André Oliveria Guimarães</t>
  </si>
  <si>
    <t>UENF&gt;CAPES</t>
  </si>
  <si>
    <t>Cibele Maria Stivanin Almeida
Co: Thiago M. de Rezende Araujo</t>
  </si>
  <si>
    <t>Jennifer do Nascimento Chaves Menezes</t>
  </si>
  <si>
    <t xml:space="preserve">Maria Cristina Canela </t>
  </si>
  <si>
    <t>Juliana Mesquita Contarini</t>
  </si>
  <si>
    <t>Kaique Carvalho da Silva</t>
  </si>
  <si>
    <t>Victor Haber Perez/
Sergio Luis Cardoso</t>
  </si>
  <si>
    <t>Cibele M. S. Almeida
Co: Maria Gertrudes A. Justi</t>
  </si>
  <si>
    <t>Bio-Orgânica e Bio-inorgânica</t>
  </si>
  <si>
    <t>Roberto W. A. Franco</t>
  </si>
  <si>
    <t>Rodrigo R. de Oliveira</t>
  </si>
  <si>
    <t xml:space="preserve">M </t>
  </si>
  <si>
    <t>Desligamento em 3/07/2019</t>
  </si>
  <si>
    <t>Lília do Espírito Santo Azevedo</t>
  </si>
  <si>
    <t>Carlos Eduardo Batista Sousa</t>
  </si>
  <si>
    <t>Defendido em 28/01/2021</t>
  </si>
  <si>
    <t>Thainy Miranda Oliveira</t>
  </si>
  <si>
    <t>FAPERJ</t>
  </si>
  <si>
    <t>Desligamento em 11/09/2020</t>
  </si>
  <si>
    <t>Defendido 17/12/2019</t>
  </si>
  <si>
    <t xml:space="preserve">Adolfo Horn Jr. </t>
  </si>
  <si>
    <t>Segio Luis Cardoso/
Nilson Sergio Peres Stahl</t>
  </si>
  <si>
    <t>Evaldo Ribeiro do Nascimento Junior</t>
  </si>
  <si>
    <t>Defendido em 26/03/2020</t>
  </si>
  <si>
    <t>Nilson S. P. Stahl</t>
  </si>
  <si>
    <t>Defendido em 20/02/2020</t>
  </si>
  <si>
    <t>Hiêda Claudia Barbosa Pereira</t>
  </si>
  <si>
    <t>Sem orientador</t>
  </si>
  <si>
    <t>Desligamento em 26/08/2018</t>
  </si>
  <si>
    <t>Laísa Cabral Silva</t>
  </si>
  <si>
    <t>Leandro Siqueira Pereira</t>
  </si>
  <si>
    <t>Roberto T. Faria Jr.</t>
  </si>
  <si>
    <t>Patrícia Soares Brasileiro Lacôrte</t>
  </si>
  <si>
    <t>Defendido em 17/02/2020</t>
  </si>
  <si>
    <t>Tomais Coutinho Pereira</t>
  </si>
  <si>
    <t>Amanda  Monteiro Pinto Barreto</t>
  </si>
  <si>
    <t>Rosana A. Giacomini</t>
  </si>
  <si>
    <t>Defendido em 21/03/2019</t>
  </si>
  <si>
    <t>Aroldo de Souza Catarina Filho</t>
  </si>
  <si>
    <t>Desligamento em 14/05/2018</t>
  </si>
  <si>
    <t>Clébio Marques de Oliveira Junior</t>
  </si>
  <si>
    <t>Marcelo Gomes Silva</t>
  </si>
  <si>
    <t>Defendido em 06/09/2019</t>
  </si>
  <si>
    <t>Dayvison Felismindo Lima</t>
  </si>
  <si>
    <t>Defendido em 02/052019</t>
  </si>
  <si>
    <t>Felipe Ribeiro Coriolano</t>
  </si>
  <si>
    <t>Francine Aparecida Fernandes Menezes</t>
  </si>
  <si>
    <t>Edson Correa Silva</t>
  </si>
  <si>
    <t>Defendido em 07/08/2019</t>
  </si>
  <si>
    <t>Defendido em 26/03/2019</t>
  </si>
  <si>
    <t>Hugo Cardoso Esposti</t>
  </si>
  <si>
    <t>Defendido em 08/04/2019</t>
  </si>
  <si>
    <t>Junio Rangel Botelho</t>
  </si>
  <si>
    <t>Defendido em 23/10/2019</t>
  </si>
  <si>
    <t>Izabela Gonçalves da Silva</t>
  </si>
  <si>
    <t>Dendido em 08/03/2019</t>
  </si>
  <si>
    <t>Defendido em  29/03/2019</t>
  </si>
  <si>
    <t>Júlia Pessanha Barros</t>
  </si>
  <si>
    <t>Defendido em  26/02/2019</t>
  </si>
  <si>
    <t>Larissa Alves da Silva Rangel</t>
  </si>
  <si>
    <t>Larissa Ferreira Manhães</t>
  </si>
  <si>
    <t>Larissa Teixeira Reis Talyuli</t>
  </si>
  <si>
    <t>Marco AntonioGomes Teixeira da Silva</t>
  </si>
  <si>
    <t>Mariana Mattos Manhães</t>
  </si>
  <si>
    <t>Defendido em 27/03/2019</t>
  </si>
  <si>
    <t>Meríci Fátima Machado</t>
  </si>
  <si>
    <t>Defendido em 28/02/2019</t>
  </si>
  <si>
    <t>Maria Priscila Pessanha  de Castro</t>
  </si>
  <si>
    <t>Defendido em 29/10/2019</t>
  </si>
  <si>
    <t>Perpétua Maria Rodolphi Fabre</t>
  </si>
  <si>
    <t>Defendido em 27/02/2019</t>
  </si>
  <si>
    <t>Raquel Miranda de Souza Nogueira Sampaio</t>
  </si>
  <si>
    <t>Rodrigo Stellet Ferreira</t>
  </si>
  <si>
    <t>Samuel Sales Carvalho</t>
  </si>
  <si>
    <t>Defendido em 09/08/2019</t>
  </si>
  <si>
    <t>Tatiana Andrade Rocha da Silva</t>
  </si>
  <si>
    <t>Defendido em 18/10/2019</t>
  </si>
  <si>
    <t>Wagner dos Santos</t>
  </si>
  <si>
    <t>Rosana Aparecida  Giacomini</t>
  </si>
  <si>
    <t>Defendido em 28/06/2019</t>
  </si>
  <si>
    <t>Alunos matriculados em 2024-2</t>
  </si>
  <si>
    <t>Alunos matriculados em 2024-1</t>
  </si>
  <si>
    <t xml:space="preserve">TEMPO MÉDIO </t>
  </si>
  <si>
    <t>Alunos matriculados em 2023-2</t>
  </si>
  <si>
    <t>Alunos matriculados em 2023-1</t>
  </si>
  <si>
    <t>Alunos matriculados em 2022-2</t>
  </si>
  <si>
    <t>Alunos matriculados em 2022-1</t>
  </si>
  <si>
    <t>Alunos matriculados em 2021</t>
  </si>
  <si>
    <t>Alunos matriculados em 2020</t>
  </si>
  <si>
    <t>Alunos matriculados em 2019</t>
  </si>
  <si>
    <t>Alunos matriculados em 2018</t>
  </si>
  <si>
    <t>Alunos Matriculados em 2017</t>
  </si>
  <si>
    <t>Defesas no prazo</t>
  </si>
  <si>
    <t>Defesas com antecipação de no mínimo 1 mês</t>
  </si>
  <si>
    <t>Defesas com atraso de no mínimo 1 mês</t>
  </si>
  <si>
    <t>Verificar Situação</t>
  </si>
  <si>
    <t>SITUAÇÃO GERAL MATRÍCULAS, BOLSAS E DESLIGAMENTOS  DO PPGCN - MESTRADO  - RELATÓRIOS DE CONSOLIDAÇÃO QUADRIENAL</t>
  </si>
  <si>
    <t>COM BOLSA</t>
  </si>
  <si>
    <t>%</t>
  </si>
  <si>
    <t>BOLSA UENF</t>
  </si>
  <si>
    <t>BOLSA CAPES</t>
  </si>
  <si>
    <t>BOLSA FAPERJ</t>
  </si>
  <si>
    <t>BOLSA CNPq</t>
  </si>
  <si>
    <t>TOTAL DE ALUNOS ATIVOS DE MESTRADO - 12/2024</t>
  </si>
  <si>
    <t>FORA DO PRAZO REGULAR (24 MESES)</t>
  </si>
  <si>
    <t>Média 2017-2020</t>
  </si>
  <si>
    <t>TOTAL</t>
  </si>
  <si>
    <t>TOTAL 2017-2020</t>
  </si>
  <si>
    <t>Passagem PMD</t>
  </si>
  <si>
    <t>Desligados do programa</t>
  </si>
  <si>
    <t>Média desligados</t>
  </si>
  <si>
    <t>ALUNOS CONCLUINTES 2017-2020</t>
  </si>
  <si>
    <t>Média concluintes</t>
  </si>
  <si>
    <t>Tempo Médio (meses)</t>
  </si>
  <si>
    <t>Ativos</t>
  </si>
  <si>
    <t>Defesas no prazo (24 meses)</t>
  </si>
  <si>
    <t>Média 2021-2024</t>
  </si>
  <si>
    <t>TOTAL 2021-2024</t>
  </si>
  <si>
    <t>ALUNOS CONCLUINTES 2021-2024</t>
  </si>
  <si>
    <t>Observação - tempo de curso baseado na contagem CAPES (24 meses (mês fechado))</t>
  </si>
  <si>
    <t>Base de cálculo anos finalizados - corrigir quando o ciclo finalizar os demais anos do quadriênio</t>
  </si>
  <si>
    <t xml:space="preserve"> DADOS PARA QUADRIÊNIO FECHADO - PARA 2021-2024 CONSIDERA-SE AS ENTRADAS DE 2019 A 2022</t>
  </si>
  <si>
    <t>Média 2019-2022</t>
  </si>
  <si>
    <t>TOTAL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</si>
</sst>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m\-yy"/>
    <numFmt numFmtId="165" formatCode="dd/mm/yy"/>
  </numFmts>
  <fonts count="15" x14ac:knownFonts="1">
    <font>
      <sz val="10"/>
      <color rgb="FF000000"/>
      <name val="Aptos Narrow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rgb="FF548DD4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2"/>
      <color rgb="FF548DD4"/>
      <name val="Verdana"/>
      <family val="2"/>
    </font>
    <font>
      <sz val="12"/>
      <color rgb="FF000000"/>
      <name val="Calibri"/>
      <family val="2"/>
    </font>
    <font>
      <sz val="14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974806"/>
        <bgColor rgb="FF974806"/>
      </patternFill>
    </fill>
    <fill>
      <patternFill patternType="solid">
        <fgColor rgb="FF95B3D7"/>
        <bgColor rgb="FF95B3D7"/>
      </patternFill>
    </fill>
    <fill>
      <patternFill patternType="solid">
        <fgColor rgb="FFB2A1C7"/>
        <bgColor rgb="FFB2A1C7"/>
      </patternFill>
    </fill>
    <fill>
      <patternFill patternType="solid">
        <fgColor theme="6"/>
        <bgColor theme="6"/>
      </patternFill>
    </fill>
    <fill>
      <patternFill patternType="solid">
        <fgColor rgb="FFE409FB"/>
        <bgColor rgb="FFE409FB"/>
      </patternFill>
    </fill>
    <fill>
      <patternFill patternType="solid">
        <fgColor rgb="FF0070C0"/>
        <bgColor rgb="FF0070C0"/>
      </patternFill>
    </fill>
    <fill>
      <patternFill patternType="solid">
        <fgColor rgb="FF00CCFF"/>
        <bgColor rgb="FF00CCFF"/>
      </patternFill>
    </fill>
    <fill>
      <patternFill patternType="solid">
        <fgColor rgb="FF76923C"/>
        <bgColor rgb="FF76923C"/>
      </patternFill>
    </fill>
    <fill>
      <patternFill patternType="solid">
        <fgColor rgb="FFFF0000"/>
        <bgColor rgb="FFFF0000"/>
      </patternFill>
    </fill>
    <fill>
      <patternFill patternType="solid">
        <fgColor theme="4"/>
        <bgColor theme="4"/>
      </patternFill>
    </fill>
    <fill>
      <patternFill patternType="solid">
        <fgColor rgb="FF7F7F7F"/>
        <bgColor rgb="FF7F7F7F"/>
      </patternFill>
    </fill>
    <fill>
      <patternFill patternType="solid">
        <fgColor rgb="FF1DF7C3"/>
        <bgColor rgb="FF1DF7C3"/>
      </patternFill>
    </fill>
    <fill>
      <patternFill patternType="solid">
        <fgColor rgb="FFB4A7D6"/>
        <bgColor rgb="FFB4A7D6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C2D69B"/>
        <bgColor rgb="FFC2D69B"/>
      </patternFill>
    </fill>
    <fill>
      <patternFill patternType="solid">
        <fgColor rgb="FFD99594"/>
        <bgColor rgb="FFD99594"/>
      </patternFill>
    </fill>
    <fill>
      <patternFill patternType="solid">
        <fgColor rgb="FFE36C09"/>
        <bgColor rgb="FFE36C09"/>
      </patternFill>
    </fill>
    <fill>
      <patternFill patternType="solid">
        <fgColor rgb="FFE5B8B7"/>
        <bgColor rgb="FFE5B8B7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333399"/>
        <bgColor rgb="FF333399"/>
      </patternFill>
    </fill>
    <fill>
      <patternFill patternType="solid">
        <fgColor rgb="FFC00000"/>
        <bgColor rgb="FFC00000"/>
      </patternFill>
    </fill>
  </fills>
  <borders count="7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5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14" fontId="3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5" borderId="2" xfId="0" applyFont="1" applyFill="1" applyBorder="1" applyAlignment="1">
      <alignment horizontal="center"/>
    </xf>
    <xf numFmtId="0" fontId="3" fillId="5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8" borderId="2" xfId="0" applyNumberFormat="1" applyFont="1" applyFill="1" applyBorder="1" applyAlignment="1">
      <alignment horizontal="left"/>
    </xf>
    <xf numFmtId="2" fontId="3" fillId="8" borderId="2" xfId="0" applyNumberFormat="1" applyFont="1" applyFill="1" applyBorder="1" applyAlignment="1">
      <alignment horizontal="center"/>
    </xf>
    <xf numFmtId="14" fontId="3" fillId="8" borderId="5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5" fillId="8" borderId="5" xfId="0" applyFont="1" applyFill="1" applyBorder="1"/>
    <xf numFmtId="0" fontId="3" fillId="8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center"/>
    </xf>
    <xf numFmtId="2" fontId="3" fillId="8" borderId="5" xfId="0" applyNumberFormat="1" applyFont="1" applyFill="1" applyBorder="1" applyAlignment="1">
      <alignment horizontal="center"/>
    </xf>
    <xf numFmtId="0" fontId="3" fillId="10" borderId="6" xfId="0" applyFont="1" applyFill="1" applyBorder="1"/>
    <xf numFmtId="0" fontId="3" fillId="10" borderId="7" xfId="0" applyFont="1" applyFill="1" applyBorder="1" applyAlignment="1">
      <alignment horizontal="center"/>
    </xf>
    <xf numFmtId="14" fontId="3" fillId="10" borderId="6" xfId="0" applyNumberFormat="1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center"/>
    </xf>
    <xf numFmtId="2" fontId="3" fillId="10" borderId="6" xfId="0" applyNumberFormat="1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8" borderId="6" xfId="0" applyFont="1" applyFill="1" applyBorder="1"/>
    <xf numFmtId="0" fontId="3" fillId="8" borderId="7" xfId="0" applyFont="1" applyFill="1" applyBorder="1" applyAlignment="1">
      <alignment horizontal="center"/>
    </xf>
    <xf numFmtId="14" fontId="3" fillId="8" borderId="6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horizontal="center" vertical="center"/>
    </xf>
    <xf numFmtId="14" fontId="3" fillId="8" borderId="6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center" vertical="center"/>
    </xf>
    <xf numFmtId="2" fontId="3" fillId="8" borderId="6" xfId="0" applyNumberFormat="1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/>
    </xf>
    <xf numFmtId="0" fontId="5" fillId="8" borderId="4" xfId="0" applyFont="1" applyFill="1" applyBorder="1"/>
    <xf numFmtId="49" fontId="3" fillId="8" borderId="5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vertical="center"/>
    </xf>
    <xf numFmtId="0" fontId="3" fillId="8" borderId="4" xfId="0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left" wrapText="1"/>
    </xf>
    <xf numFmtId="0" fontId="5" fillId="8" borderId="0" xfId="0" applyFont="1" applyFill="1" applyAlignment="1">
      <alignment vertical="center"/>
    </xf>
    <xf numFmtId="0" fontId="3" fillId="8" borderId="5" xfId="0" applyFont="1" applyFill="1" applyBorder="1" applyAlignment="1">
      <alignment horizontal="center" wrapText="1"/>
    </xf>
    <xf numFmtId="0" fontId="5" fillId="8" borderId="8" xfId="0" applyFont="1" applyFill="1" applyBorder="1"/>
    <xf numFmtId="0" fontId="5" fillId="8" borderId="8" xfId="0" applyFont="1" applyFill="1" applyBorder="1" applyAlignment="1">
      <alignment vertical="center"/>
    </xf>
    <xf numFmtId="0" fontId="3" fillId="8" borderId="8" xfId="0" applyFont="1" applyFill="1" applyBorder="1" applyAlignment="1">
      <alignment horizontal="center"/>
    </xf>
    <xf numFmtId="14" fontId="3" fillId="8" borderId="8" xfId="0" applyNumberFormat="1" applyFont="1" applyFill="1" applyBorder="1" applyAlignment="1">
      <alignment horizontal="center"/>
    </xf>
    <xf numFmtId="2" fontId="3" fillId="8" borderId="8" xfId="0" applyNumberFormat="1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left"/>
    </xf>
    <xf numFmtId="0" fontId="3" fillId="12" borderId="2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14" fontId="3" fillId="8" borderId="5" xfId="0" applyNumberFormat="1" applyFont="1" applyFill="1" applyBorder="1" applyAlignment="1">
      <alignment horizontal="center" vertical="center"/>
    </xf>
    <xf numFmtId="2" fontId="3" fillId="8" borderId="5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5" fillId="8" borderId="10" xfId="0" applyFont="1" applyFill="1" applyBorder="1" applyAlignment="1">
      <alignment vertical="center"/>
    </xf>
    <xf numFmtId="0" fontId="3" fillId="12" borderId="0" xfId="0" applyFont="1" applyFill="1" applyAlignment="1">
      <alignment horizontal="center"/>
    </xf>
    <xf numFmtId="0" fontId="3" fillId="13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8" borderId="5" xfId="0" applyFont="1" applyFill="1" applyBorder="1"/>
    <xf numFmtId="0" fontId="3" fillId="14" borderId="5" xfId="0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7" fillId="0" borderId="0" xfId="0" applyFont="1"/>
    <xf numFmtId="2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0" borderId="0" xfId="0" applyFont="1" applyAlignment="1">
      <alignment horizontal="lef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2" fillId="0" borderId="22" xfId="0" applyFont="1" applyBorder="1"/>
    <xf numFmtId="0" fontId="8" fillId="9" borderId="21" xfId="0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0" fontId="2" fillId="0" borderId="24" xfId="0" applyFont="1" applyBorder="1"/>
    <xf numFmtId="0" fontId="9" fillId="0" borderId="0" xfId="0" applyFont="1"/>
    <xf numFmtId="0" fontId="4" fillId="15" borderId="25" xfId="0" applyFont="1" applyFill="1" applyBorder="1" applyAlignment="1">
      <alignment horizontal="center"/>
    </xf>
    <xf numFmtId="0" fontId="2" fillId="0" borderId="26" xfId="0" applyFont="1" applyBorder="1"/>
    <xf numFmtId="0" fontId="4" fillId="12" borderId="25" xfId="0" applyFont="1" applyFill="1" applyBorder="1" applyAlignment="1">
      <alignment horizontal="center"/>
    </xf>
    <xf numFmtId="0" fontId="4" fillId="13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6" borderId="25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10" borderId="28" xfId="0" applyFont="1" applyFill="1" applyBorder="1" applyAlignment="1">
      <alignment horizontal="center"/>
    </xf>
    <xf numFmtId="0" fontId="2" fillId="0" borderId="29" xfId="0" applyFont="1" applyBorder="1"/>
    <xf numFmtId="0" fontId="2" fillId="0" borderId="30" xfId="0" applyFont="1" applyBorder="1"/>
    <xf numFmtId="0" fontId="4" fillId="0" borderId="0" xfId="0" applyFont="1" applyAlignment="1">
      <alignment horizontal="center"/>
    </xf>
    <xf numFmtId="0" fontId="8" fillId="0" borderId="31" xfId="0" applyFont="1" applyBorder="1" applyAlignment="1">
      <alignment horizontal="center"/>
    </xf>
    <xf numFmtId="0" fontId="2" fillId="0" borderId="32" xfId="0" applyFont="1" applyBorder="1"/>
    <xf numFmtId="0" fontId="8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/>
    <xf numFmtId="0" fontId="5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36" xfId="0" applyFont="1" applyBorder="1"/>
    <xf numFmtId="0" fontId="8" fillId="0" borderId="5" xfId="0" applyFont="1" applyBorder="1" applyAlignment="1">
      <alignment horizontal="center"/>
    </xf>
    <xf numFmtId="0" fontId="2" fillId="0" borderId="37" xfId="0" applyFont="1" applyBorder="1"/>
    <xf numFmtId="0" fontId="8" fillId="0" borderId="38" xfId="0" applyFont="1" applyBorder="1" applyAlignment="1">
      <alignment horizontal="center"/>
    </xf>
    <xf numFmtId="3" fontId="5" fillId="0" borderId="38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39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0" fillId="0" borderId="0" xfId="0" applyFont="1"/>
    <xf numFmtId="0" fontId="4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3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17" borderId="5" xfId="0" applyFont="1" applyFill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/>
    </xf>
    <xf numFmtId="0" fontId="3" fillId="16" borderId="6" xfId="0" applyFont="1" applyFill="1" applyBorder="1"/>
    <xf numFmtId="0" fontId="3" fillId="16" borderId="7" xfId="0" applyFont="1" applyFill="1" applyBorder="1" applyAlignment="1">
      <alignment horizontal="center"/>
    </xf>
    <xf numFmtId="14" fontId="3" fillId="16" borderId="6" xfId="0" applyNumberFormat="1" applyFont="1" applyFill="1" applyBorder="1" applyAlignment="1">
      <alignment horizontal="center"/>
    </xf>
    <xf numFmtId="0" fontId="4" fillId="16" borderId="6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left" vertical="center"/>
    </xf>
    <xf numFmtId="0" fontId="3" fillId="16" borderId="2" xfId="0" applyFont="1" applyFill="1" applyBorder="1" applyAlignment="1">
      <alignment horizontal="center" vertical="center"/>
    </xf>
    <xf numFmtId="2" fontId="3" fillId="16" borderId="6" xfId="0" applyNumberFormat="1" applyFont="1" applyFill="1" applyBorder="1" applyAlignment="1">
      <alignment horizontal="center" vertical="center"/>
    </xf>
    <xf numFmtId="0" fontId="3" fillId="8" borderId="5" xfId="0" applyFont="1" applyFill="1" applyBorder="1" applyAlignment="1">
      <alignment vertical="center" wrapText="1"/>
    </xf>
    <xf numFmtId="2" fontId="3" fillId="8" borderId="6" xfId="0" applyNumberFormat="1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center" vertical="center"/>
    </xf>
    <xf numFmtId="14" fontId="3" fillId="10" borderId="5" xfId="0" applyNumberFormat="1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/>
    <xf numFmtId="0" fontId="3" fillId="0" borderId="6" xfId="0" applyFont="1" applyBorder="1"/>
    <xf numFmtId="0" fontId="4" fillId="8" borderId="6" xfId="0" applyFont="1" applyFill="1" applyBorder="1" applyAlignment="1">
      <alignment horizontal="center"/>
    </xf>
    <xf numFmtId="0" fontId="3" fillId="18" borderId="6" xfId="0" applyFont="1" applyFill="1" applyBorder="1"/>
    <xf numFmtId="0" fontId="3" fillId="18" borderId="7" xfId="0" applyFont="1" applyFill="1" applyBorder="1" applyAlignment="1">
      <alignment horizontal="center"/>
    </xf>
    <xf numFmtId="14" fontId="3" fillId="18" borderId="6" xfId="0" applyNumberFormat="1" applyFont="1" applyFill="1" applyBorder="1" applyAlignment="1">
      <alignment horizontal="center"/>
    </xf>
    <xf numFmtId="0" fontId="4" fillId="18" borderId="6" xfId="0" applyFont="1" applyFill="1" applyBorder="1" applyAlignment="1">
      <alignment horizontal="center"/>
    </xf>
    <xf numFmtId="0" fontId="3" fillId="18" borderId="6" xfId="0" applyFont="1" applyFill="1" applyBorder="1" applyAlignment="1">
      <alignment horizontal="center"/>
    </xf>
    <xf numFmtId="0" fontId="3" fillId="18" borderId="2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center" vertical="center"/>
    </xf>
    <xf numFmtId="2" fontId="3" fillId="18" borderId="6" xfId="0" applyNumberFormat="1" applyFont="1" applyFill="1" applyBorder="1" applyAlignment="1">
      <alignment horizontal="center" vertical="center"/>
    </xf>
    <xf numFmtId="0" fontId="3" fillId="8" borderId="7" xfId="0" applyFont="1" applyFill="1" applyBorder="1"/>
    <xf numFmtId="0" fontId="3" fillId="15" borderId="6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left" vertical="center" wrapText="1"/>
    </xf>
    <xf numFmtId="2" fontId="3" fillId="8" borderId="2" xfId="0" applyNumberFormat="1" applyFont="1" applyFill="1" applyBorder="1" applyAlignment="1">
      <alignment horizontal="center" vertical="center"/>
    </xf>
    <xf numFmtId="0" fontId="3" fillId="19" borderId="5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49" fontId="3" fillId="8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8" borderId="9" xfId="0" applyFont="1" applyFill="1" applyBorder="1"/>
    <xf numFmtId="0" fontId="3" fillId="19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8" borderId="4" xfId="0" applyFont="1" applyFill="1" applyBorder="1" applyAlignment="1">
      <alignment vertical="center"/>
    </xf>
    <xf numFmtId="164" fontId="3" fillId="8" borderId="7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vertical="center"/>
    </xf>
    <xf numFmtId="0" fontId="3" fillId="16" borderId="4" xfId="0" applyFont="1" applyFill="1" applyBorder="1" applyAlignment="1">
      <alignment horizontal="left"/>
    </xf>
    <xf numFmtId="0" fontId="3" fillId="16" borderId="5" xfId="0" applyFont="1" applyFill="1" applyBorder="1" applyAlignment="1">
      <alignment horizontal="center"/>
    </xf>
    <xf numFmtId="14" fontId="3" fillId="16" borderId="5" xfId="0" applyNumberFormat="1" applyFont="1" applyFill="1" applyBorder="1" applyAlignment="1">
      <alignment horizontal="center"/>
    </xf>
    <xf numFmtId="49" fontId="3" fillId="16" borderId="5" xfId="0" applyNumberFormat="1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4" xfId="0" applyFont="1" applyFill="1" applyBorder="1"/>
    <xf numFmtId="0" fontId="3" fillId="8" borderId="43" xfId="0" applyFont="1" applyFill="1" applyBorder="1" applyAlignment="1">
      <alignment horizontal="center"/>
    </xf>
    <xf numFmtId="2" fontId="3" fillId="8" borderId="2" xfId="0" applyNumberFormat="1" applyFont="1" applyFill="1" applyBorder="1" applyAlignment="1">
      <alignment horizontal="left" vertical="center"/>
    </xf>
    <xf numFmtId="0" fontId="3" fillId="16" borderId="5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3" fillId="8" borderId="42" xfId="0" applyFont="1" applyFill="1" applyBorder="1"/>
    <xf numFmtId="0" fontId="3" fillId="8" borderId="41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left"/>
    </xf>
    <xf numFmtId="164" fontId="3" fillId="8" borderId="8" xfId="0" applyNumberFormat="1" applyFont="1" applyFill="1" applyBorder="1" applyAlignment="1">
      <alignment horizontal="center"/>
    </xf>
    <xf numFmtId="164" fontId="3" fillId="8" borderId="41" xfId="0" applyNumberFormat="1" applyFont="1" applyFill="1" applyBorder="1" applyAlignment="1">
      <alignment horizontal="center"/>
    </xf>
    <xf numFmtId="14" fontId="3" fillId="8" borderId="41" xfId="0" applyNumberFormat="1" applyFont="1" applyFill="1" applyBorder="1" applyAlignment="1">
      <alignment horizontal="center"/>
    </xf>
    <xf numFmtId="2" fontId="3" fillId="8" borderId="41" xfId="0" applyNumberFormat="1" applyFont="1" applyFill="1" applyBorder="1" applyAlignment="1">
      <alignment horizontal="left" vertical="center"/>
    </xf>
    <xf numFmtId="0" fontId="2" fillId="0" borderId="42" xfId="0" applyFont="1" applyBorder="1"/>
    <xf numFmtId="2" fontId="3" fillId="8" borderId="41" xfId="0" applyNumberFormat="1" applyFont="1" applyFill="1" applyBorder="1" applyAlignment="1">
      <alignment horizontal="center" vertical="center"/>
    </xf>
    <xf numFmtId="2" fontId="3" fillId="8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4" borderId="31" xfId="0" applyFont="1" applyFill="1" applyBorder="1" applyAlignment="1">
      <alignment horizontal="center"/>
    </xf>
    <xf numFmtId="0" fontId="2" fillId="0" borderId="44" xfId="0" applyFont="1" applyBorder="1"/>
    <xf numFmtId="0" fontId="2" fillId="0" borderId="45" xfId="0" applyFont="1" applyBorder="1"/>
    <xf numFmtId="0" fontId="8" fillId="17" borderId="31" xfId="0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14" fontId="3" fillId="5" borderId="15" xfId="0" applyNumberFormat="1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7" borderId="46" xfId="0" applyFont="1" applyFill="1" applyBorder="1" applyAlignment="1">
      <alignment horizontal="center"/>
    </xf>
    <xf numFmtId="0" fontId="2" fillId="0" borderId="47" xfId="0" applyFont="1" applyBorder="1"/>
    <xf numFmtId="0" fontId="4" fillId="0" borderId="5" xfId="0" applyFont="1" applyBorder="1" applyAlignment="1">
      <alignment horizontal="left"/>
    </xf>
    <xf numFmtId="0" fontId="8" fillId="9" borderId="46" xfId="0" applyFont="1" applyFill="1" applyBorder="1" applyAlignment="1">
      <alignment horizontal="center"/>
    </xf>
    <xf numFmtId="0" fontId="4" fillId="11" borderId="46" xfId="0" applyFont="1" applyFill="1" applyBorder="1" applyAlignment="1">
      <alignment horizontal="center"/>
    </xf>
    <xf numFmtId="0" fontId="4" fillId="15" borderId="46" xfId="0" applyFont="1" applyFill="1" applyBorder="1" applyAlignment="1">
      <alignment horizontal="center"/>
    </xf>
    <xf numFmtId="0" fontId="6" fillId="0" borderId="5" xfId="0" applyFont="1" applyBorder="1"/>
    <xf numFmtId="0" fontId="4" fillId="12" borderId="46" xfId="0" applyFont="1" applyFill="1" applyBorder="1" applyAlignment="1">
      <alignment horizontal="center"/>
    </xf>
    <xf numFmtId="0" fontId="4" fillId="13" borderId="46" xfId="0" applyFont="1" applyFill="1" applyBorder="1" applyAlignment="1">
      <alignment horizontal="center"/>
    </xf>
    <xf numFmtId="0" fontId="6" fillId="0" borderId="20" xfId="0" applyFont="1" applyBorder="1"/>
    <xf numFmtId="0" fontId="4" fillId="2" borderId="46" xfId="0" applyFont="1" applyFill="1" applyBorder="1" applyAlignment="1">
      <alignment horizontal="center"/>
    </xf>
    <xf numFmtId="0" fontId="4" fillId="14" borderId="46" xfId="0" applyFont="1" applyFill="1" applyBorder="1" applyAlignment="1">
      <alignment horizontal="center"/>
    </xf>
    <xf numFmtId="0" fontId="4" fillId="16" borderId="46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2" fillId="0" borderId="49" xfId="0" applyFont="1" applyBorder="1"/>
    <xf numFmtId="0" fontId="2" fillId="0" borderId="50" xfId="0" applyFont="1" applyBorder="1"/>
    <xf numFmtId="0" fontId="4" fillId="10" borderId="51" xfId="0" applyFont="1" applyFill="1" applyBorder="1" applyAlignment="1">
      <alignment horizontal="center"/>
    </xf>
    <xf numFmtId="0" fontId="2" fillId="0" borderId="52" xfId="0" applyFont="1" applyBorder="1"/>
    <xf numFmtId="0" fontId="2" fillId="0" borderId="53" xfId="0" applyFont="1" applyBorder="1"/>
    <xf numFmtId="0" fontId="4" fillId="0" borderId="37" xfId="0" applyFont="1" applyBorder="1" applyAlignment="1">
      <alignment horizontal="right"/>
    </xf>
    <xf numFmtId="0" fontId="4" fillId="0" borderId="54" xfId="0" applyFont="1" applyBorder="1" applyAlignment="1">
      <alignment horizontal="center"/>
    </xf>
    <xf numFmtId="0" fontId="6" fillId="0" borderId="54" xfId="0" applyFont="1" applyBorder="1"/>
    <xf numFmtId="0" fontId="3" fillId="0" borderId="55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16" borderId="5" xfId="0" applyFont="1" applyFill="1" applyBorder="1"/>
    <xf numFmtId="0" fontId="3" fillId="16" borderId="2" xfId="0" applyFont="1" applyFill="1" applyBorder="1" applyAlignment="1">
      <alignment horizontal="left"/>
    </xf>
    <xf numFmtId="0" fontId="3" fillId="16" borderId="2" xfId="0" applyFont="1" applyFill="1" applyBorder="1" applyAlignment="1">
      <alignment horizontal="center"/>
    </xf>
    <xf numFmtId="2" fontId="3" fillId="16" borderId="5" xfId="0" applyNumberFormat="1" applyFont="1" applyFill="1" applyBorder="1" applyAlignment="1">
      <alignment horizontal="center" vertical="center"/>
    </xf>
    <xf numFmtId="0" fontId="7" fillId="5" borderId="0" xfId="0" applyFont="1" applyFill="1"/>
    <xf numFmtId="0" fontId="4" fillId="0" borderId="0" xfId="0" applyFont="1" applyAlignment="1">
      <alignment horizontal="center"/>
    </xf>
    <xf numFmtId="0" fontId="0" fillId="0" borderId="0" xfId="0"/>
    <xf numFmtId="0" fontId="4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8" borderId="46" xfId="0" applyFont="1" applyFill="1" applyBorder="1" applyAlignment="1">
      <alignment horizontal="center"/>
    </xf>
    <xf numFmtId="0" fontId="4" fillId="10" borderId="56" xfId="0" applyFont="1" applyFill="1" applyBorder="1" applyAlignment="1">
      <alignment horizontal="center"/>
    </xf>
    <xf numFmtId="0" fontId="2" fillId="0" borderId="57" xfId="0" applyFont="1" applyBorder="1"/>
    <xf numFmtId="0" fontId="2" fillId="0" borderId="58" xfId="0" applyFont="1" applyBorder="1"/>
    <xf numFmtId="0" fontId="4" fillId="0" borderId="5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7" xfId="0" applyNumberFormat="1" applyFont="1" applyBorder="1" applyAlignment="1">
      <alignment horizontal="center" vertical="center"/>
    </xf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14" fontId="3" fillId="5" borderId="33" xfId="0" applyNumberFormat="1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14" fontId="3" fillId="5" borderId="20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31" xfId="0" applyFont="1" applyBorder="1" applyAlignment="1">
      <alignment horizontal="right"/>
    </xf>
    <xf numFmtId="2" fontId="4" fillId="0" borderId="15" xfId="0" applyNumberFormat="1" applyFont="1" applyBorder="1" applyAlignment="1">
      <alignment horizontal="center"/>
    </xf>
    <xf numFmtId="0" fontId="4" fillId="0" borderId="46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2" fillId="0" borderId="59" xfId="0" applyFont="1" applyBorder="1"/>
    <xf numFmtId="0" fontId="4" fillId="0" borderId="40" xfId="0" applyFont="1" applyBorder="1" applyAlignment="1">
      <alignment horizontal="center"/>
    </xf>
    <xf numFmtId="0" fontId="4" fillId="17" borderId="5" xfId="0" applyFont="1" applyFill="1" applyBorder="1"/>
    <xf numFmtId="0" fontId="4" fillId="17" borderId="5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/>
    </xf>
    <xf numFmtId="2" fontId="4" fillId="17" borderId="5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0" fontId="1" fillId="0" borderId="43" xfId="0" applyFont="1" applyBorder="1" applyAlignment="1">
      <alignment horizontal="center"/>
    </xf>
    <xf numFmtId="0" fontId="14" fillId="0" borderId="0" xfId="0" applyFont="1"/>
    <xf numFmtId="0" fontId="14" fillId="0" borderId="9" xfId="0" applyFont="1" applyBorder="1"/>
    <xf numFmtId="0" fontId="4" fillId="6" borderId="8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2" fillId="0" borderId="7" xfId="0" applyFont="1" applyBorder="1"/>
    <xf numFmtId="2" fontId="4" fillId="6" borderId="8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vertical="center"/>
    </xf>
    <xf numFmtId="0" fontId="3" fillId="6" borderId="41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16" borderId="5" xfId="0" applyFont="1" applyFill="1" applyBorder="1" applyAlignment="1">
      <alignment vertical="center"/>
    </xf>
    <xf numFmtId="14" fontId="5" fillId="16" borderId="5" xfId="0" applyNumberFormat="1" applyFont="1" applyFill="1" applyBorder="1" applyAlignment="1">
      <alignment horizontal="center" vertical="center"/>
    </xf>
    <xf numFmtId="14" fontId="3" fillId="16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/>
    <xf numFmtId="0" fontId="4" fillId="7" borderId="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left" wrapText="1"/>
    </xf>
    <xf numFmtId="0" fontId="3" fillId="7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10" borderId="5" xfId="0" applyFont="1" applyFill="1" applyBorder="1" applyAlignment="1">
      <alignment horizontal="left"/>
    </xf>
    <xf numFmtId="14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7" borderId="8" xfId="0" applyFont="1" applyFill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left"/>
    </xf>
    <xf numFmtId="0" fontId="3" fillId="7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5" borderId="31" xfId="0" applyFont="1" applyFill="1" applyBorder="1" applyAlignment="1">
      <alignment horizontal="right" vertical="center" wrapText="1"/>
    </xf>
    <xf numFmtId="0" fontId="4" fillId="9" borderId="5" xfId="0" applyFont="1" applyFill="1" applyBorder="1"/>
    <xf numFmtId="0" fontId="4" fillId="9" borderId="5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2" fontId="4" fillId="9" borderId="5" xfId="0" applyNumberFormat="1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21" borderId="6" xfId="0" applyFont="1" applyFill="1" applyBorder="1" applyAlignment="1">
      <alignment vertical="center"/>
    </xf>
    <xf numFmtId="0" fontId="3" fillId="21" borderId="6" xfId="0" applyFont="1" applyFill="1" applyBorder="1" applyAlignment="1">
      <alignment horizontal="center" vertical="center"/>
    </xf>
    <xf numFmtId="14" fontId="5" fillId="21" borderId="5" xfId="0" applyNumberFormat="1" applyFont="1" applyFill="1" applyBorder="1" applyAlignment="1">
      <alignment horizontal="center" vertical="center"/>
    </xf>
    <xf numFmtId="14" fontId="3" fillId="21" borderId="7" xfId="0" applyNumberFormat="1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left" vertical="center"/>
    </xf>
    <xf numFmtId="0" fontId="3" fillId="21" borderId="2" xfId="0" applyFont="1" applyFill="1" applyBorder="1" applyAlignment="1">
      <alignment horizontal="center" vertical="center"/>
    </xf>
    <xf numFmtId="2" fontId="3" fillId="21" borderId="6" xfId="0" applyNumberFormat="1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left"/>
    </xf>
    <xf numFmtId="0" fontId="3" fillId="10" borderId="42" xfId="0" applyFont="1" applyFill="1" applyBorder="1" applyAlignment="1">
      <alignment horizontal="left"/>
    </xf>
    <xf numFmtId="0" fontId="3" fillId="10" borderId="41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43" xfId="0" applyFont="1" applyFill="1" applyBorder="1"/>
    <xf numFmtId="0" fontId="3" fillId="5" borderId="7" xfId="0" applyFont="1" applyFill="1" applyBorder="1"/>
    <xf numFmtId="0" fontId="3" fillId="5" borderId="43" xfId="0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22" borderId="10" xfId="0" applyFont="1" applyFill="1" applyBorder="1"/>
    <xf numFmtId="0" fontId="3" fillId="22" borderId="9" xfId="0" applyFont="1" applyFill="1" applyBorder="1" applyAlignment="1">
      <alignment horizontal="center"/>
    </xf>
    <xf numFmtId="14" fontId="3" fillId="22" borderId="10" xfId="0" applyNumberFormat="1" applyFont="1" applyFill="1" applyBorder="1" applyAlignment="1">
      <alignment horizontal="center"/>
    </xf>
    <xf numFmtId="14" fontId="3" fillId="22" borderId="8" xfId="0" applyNumberFormat="1" applyFont="1" applyFill="1" applyBorder="1" applyAlignment="1">
      <alignment horizontal="center"/>
    </xf>
    <xf numFmtId="0" fontId="3" fillId="22" borderId="8" xfId="0" applyFont="1" applyFill="1" applyBorder="1" applyAlignment="1">
      <alignment horizontal="center"/>
    </xf>
    <xf numFmtId="0" fontId="3" fillId="22" borderId="10" xfId="0" applyFont="1" applyFill="1" applyBorder="1" applyAlignment="1">
      <alignment horizontal="center"/>
    </xf>
    <xf numFmtId="0" fontId="3" fillId="22" borderId="41" xfId="0" applyFont="1" applyFill="1" applyBorder="1" applyAlignment="1">
      <alignment horizontal="left"/>
    </xf>
    <xf numFmtId="0" fontId="3" fillId="22" borderId="41" xfId="0" applyFont="1" applyFill="1" applyBorder="1" applyAlignment="1">
      <alignment horizontal="center"/>
    </xf>
    <xf numFmtId="2" fontId="3" fillId="22" borderId="6" xfId="0" applyNumberFormat="1" applyFont="1" applyFill="1" applyBorder="1" applyAlignment="1">
      <alignment horizontal="center" vertical="center"/>
    </xf>
    <xf numFmtId="0" fontId="3" fillId="10" borderId="5" xfId="0" applyFont="1" applyFill="1" applyBorder="1"/>
    <xf numFmtId="2" fontId="3" fillId="10" borderId="5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3" fillId="5" borderId="0" xfId="0" applyNumberFormat="1" applyFont="1" applyFill="1" applyAlignment="1">
      <alignment horizontal="center"/>
    </xf>
    <xf numFmtId="0" fontId="3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2" fontId="4" fillId="11" borderId="5" xfId="0" applyNumberFormat="1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6" borderId="6" xfId="0" applyFont="1" applyFill="1" applyBorder="1" applyAlignment="1">
      <alignment vertical="center"/>
    </xf>
    <xf numFmtId="0" fontId="3" fillId="16" borderId="6" xfId="0" applyFont="1" applyFill="1" applyBorder="1" applyAlignment="1">
      <alignment horizontal="center" vertical="center"/>
    </xf>
    <xf numFmtId="14" fontId="3" fillId="16" borderId="7" xfId="0" applyNumberFormat="1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left" vertical="center" wrapText="1"/>
    </xf>
    <xf numFmtId="0" fontId="3" fillId="22" borderId="6" xfId="0" applyFont="1" applyFill="1" applyBorder="1" applyAlignment="1">
      <alignment vertical="center"/>
    </xf>
    <xf numFmtId="0" fontId="3" fillId="22" borderId="6" xfId="0" applyFont="1" applyFill="1" applyBorder="1" applyAlignment="1">
      <alignment horizontal="center" vertical="center"/>
    </xf>
    <xf numFmtId="14" fontId="5" fillId="22" borderId="5" xfId="0" applyNumberFormat="1" applyFont="1" applyFill="1" applyBorder="1" applyAlignment="1">
      <alignment horizontal="center" vertical="center"/>
    </xf>
    <xf numFmtId="14" fontId="3" fillId="22" borderId="7" xfId="0" applyNumberFormat="1" applyFont="1" applyFill="1" applyBorder="1" applyAlignment="1">
      <alignment horizontal="center" vertical="center"/>
    </xf>
    <xf numFmtId="14" fontId="3" fillId="22" borderId="6" xfId="0" applyNumberFormat="1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left" vertical="center" wrapText="1"/>
    </xf>
    <xf numFmtId="0" fontId="3" fillId="22" borderId="2" xfId="0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left" vertical="center"/>
    </xf>
    <xf numFmtId="0" fontId="3" fillId="21" borderId="10" xfId="0" applyFont="1" applyFill="1" applyBorder="1" applyAlignment="1">
      <alignment vertical="center"/>
    </xf>
    <xf numFmtId="0" fontId="3" fillId="21" borderId="10" xfId="0" applyFont="1" applyFill="1" applyBorder="1" applyAlignment="1">
      <alignment horizontal="center" vertical="center"/>
    </xf>
    <xf numFmtId="14" fontId="5" fillId="21" borderId="8" xfId="0" applyNumberFormat="1" applyFont="1" applyFill="1" applyBorder="1" applyAlignment="1">
      <alignment horizontal="center" vertical="center"/>
    </xf>
    <xf numFmtId="14" fontId="3" fillId="21" borderId="9" xfId="0" applyNumberFormat="1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horizontal="center" vertical="center"/>
    </xf>
    <xf numFmtId="0" fontId="3" fillId="21" borderId="41" xfId="0" applyFont="1" applyFill="1" applyBorder="1" applyAlignment="1">
      <alignment horizontal="left" vertical="center"/>
    </xf>
    <xf numFmtId="0" fontId="3" fillId="21" borderId="41" xfId="0" applyFont="1" applyFill="1" applyBorder="1" applyAlignment="1">
      <alignment horizontal="center" vertical="center"/>
    </xf>
    <xf numFmtId="2" fontId="3" fillId="21" borderId="10" xfId="0" applyNumberFormat="1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14" fontId="5" fillId="22" borderId="6" xfId="0" applyNumberFormat="1" applyFont="1" applyFill="1" applyBorder="1" applyAlignment="1">
      <alignment horizontal="center" vertical="center"/>
    </xf>
    <xf numFmtId="0" fontId="3" fillId="22" borderId="43" xfId="0" applyFont="1" applyFill="1" applyBorder="1" applyAlignment="1">
      <alignment horizontal="left" vertical="center" wrapText="1"/>
    </xf>
    <xf numFmtId="0" fontId="3" fillId="22" borderId="43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14" fontId="6" fillId="0" borderId="0" xfId="0" applyNumberFormat="1" applyFont="1"/>
    <xf numFmtId="0" fontId="3" fillId="21" borderId="5" xfId="0" applyFont="1" applyFill="1" applyBorder="1" applyAlignment="1">
      <alignment vertical="center"/>
    </xf>
    <xf numFmtId="14" fontId="3" fillId="21" borderId="5" xfId="0" applyNumberFormat="1" applyFont="1" applyFill="1" applyBorder="1" applyAlignment="1">
      <alignment horizontal="center" vertical="center"/>
    </xf>
    <xf numFmtId="0" fontId="3" fillId="21" borderId="5" xfId="0" applyFont="1" applyFill="1" applyBorder="1" applyAlignment="1">
      <alignment horizontal="center" vertical="center" wrapText="1"/>
    </xf>
    <xf numFmtId="2" fontId="3" fillId="21" borderId="5" xfId="0" applyNumberFormat="1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14" fontId="4" fillId="5" borderId="31" xfId="0" applyNumberFormat="1" applyFont="1" applyFill="1" applyBorder="1" applyAlignment="1">
      <alignment horizontal="right"/>
    </xf>
    <xf numFmtId="0" fontId="4" fillId="15" borderId="5" xfId="0" applyFont="1" applyFill="1" applyBorder="1"/>
    <xf numFmtId="0" fontId="4" fillId="15" borderId="5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2" fontId="4" fillId="15" borderId="5" xfId="0" applyNumberFormat="1" applyFont="1" applyFill="1" applyBorder="1" applyAlignment="1">
      <alignment horizontal="center"/>
    </xf>
    <xf numFmtId="0" fontId="3" fillId="15" borderId="43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14" fontId="3" fillId="21" borderId="6" xfId="0" applyNumberFormat="1" applyFont="1" applyFill="1" applyBorder="1" applyAlignment="1">
      <alignment horizontal="center" vertical="center"/>
    </xf>
    <xf numFmtId="0" fontId="3" fillId="23" borderId="10" xfId="0" applyFont="1" applyFill="1" applyBorder="1" applyAlignment="1">
      <alignment vertical="center"/>
    </xf>
    <xf numFmtId="0" fontId="3" fillId="23" borderId="10" xfId="0" applyFont="1" applyFill="1" applyBorder="1" applyAlignment="1">
      <alignment horizontal="center" vertical="center"/>
    </xf>
    <xf numFmtId="14" fontId="3" fillId="23" borderId="10" xfId="0" applyNumberFormat="1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 vertical="center"/>
    </xf>
    <xf numFmtId="0" fontId="3" fillId="23" borderId="41" xfId="0" applyFont="1" applyFill="1" applyBorder="1" applyAlignment="1">
      <alignment horizontal="left" vertical="center"/>
    </xf>
    <xf numFmtId="0" fontId="3" fillId="23" borderId="41" xfId="0" applyFont="1" applyFill="1" applyBorder="1" applyAlignment="1">
      <alignment horizontal="center" vertical="center"/>
    </xf>
    <xf numFmtId="2" fontId="3" fillId="23" borderId="10" xfId="0" applyNumberFormat="1" applyFont="1" applyFill="1" applyBorder="1" applyAlignment="1">
      <alignment horizontal="center" vertical="center"/>
    </xf>
    <xf numFmtId="0" fontId="3" fillId="22" borderId="5" xfId="0" applyFont="1" applyFill="1" applyBorder="1" applyAlignment="1">
      <alignment vertical="center"/>
    </xf>
    <xf numFmtId="14" fontId="3" fillId="22" borderId="5" xfId="0" applyNumberFormat="1" applyFont="1" applyFill="1" applyBorder="1" applyAlignment="1">
      <alignment horizontal="center" vertical="center"/>
    </xf>
    <xf numFmtId="2" fontId="3" fillId="22" borderId="5" xfId="0" applyNumberFormat="1" applyFont="1" applyFill="1" applyBorder="1" applyAlignment="1">
      <alignment horizontal="center" vertical="center"/>
    </xf>
    <xf numFmtId="2" fontId="3" fillId="22" borderId="43" xfId="0" applyNumberFormat="1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/>
    </xf>
    <xf numFmtId="14" fontId="3" fillId="21" borderId="10" xfId="0" applyNumberFormat="1" applyFont="1" applyFill="1" applyBorder="1" applyAlignment="1">
      <alignment horizontal="center" vertical="center"/>
    </xf>
    <xf numFmtId="2" fontId="3" fillId="21" borderId="27" xfId="0" applyNumberFormat="1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vertical="center"/>
    </xf>
    <xf numFmtId="0" fontId="3" fillId="23" borderId="5" xfId="0" applyFont="1" applyFill="1" applyBorder="1" applyAlignment="1">
      <alignment horizontal="center" vertical="center"/>
    </xf>
    <xf numFmtId="14" fontId="3" fillId="23" borderId="5" xfId="0" applyNumberFormat="1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left" vertical="center"/>
    </xf>
    <xf numFmtId="0" fontId="3" fillId="23" borderId="2" xfId="0" applyFont="1" applyFill="1" applyBorder="1" applyAlignment="1">
      <alignment horizontal="center" vertical="center"/>
    </xf>
    <xf numFmtId="2" fontId="3" fillId="23" borderId="5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19" borderId="5" xfId="0" applyFont="1" applyFill="1" applyBorder="1"/>
    <xf numFmtId="0" fontId="4" fillId="19" borderId="5" xfId="0" applyFont="1" applyFill="1" applyBorder="1" applyAlignment="1">
      <alignment horizontal="center"/>
    </xf>
    <xf numFmtId="0" fontId="4" fillId="19" borderId="2" xfId="0" applyFont="1" applyFill="1" applyBorder="1" applyAlignment="1">
      <alignment horizontal="center"/>
    </xf>
    <xf numFmtId="2" fontId="4" fillId="19" borderId="5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 vertical="center"/>
    </xf>
    <xf numFmtId="0" fontId="3" fillId="21" borderId="2" xfId="0" applyFont="1" applyFill="1" applyBorder="1" applyAlignment="1">
      <alignment horizontal="left" vertical="center" wrapText="1"/>
    </xf>
    <xf numFmtId="0" fontId="3" fillId="12" borderId="5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vertical="center"/>
    </xf>
    <xf numFmtId="0" fontId="3" fillId="24" borderId="5" xfId="0" applyFont="1" applyFill="1" applyBorder="1" applyAlignment="1">
      <alignment horizontal="center" vertical="center"/>
    </xf>
    <xf numFmtId="14" fontId="3" fillId="24" borderId="5" xfId="0" applyNumberFormat="1" applyFont="1" applyFill="1" applyBorder="1" applyAlignment="1">
      <alignment horizontal="center" vertical="center"/>
    </xf>
    <xf numFmtId="0" fontId="3" fillId="24" borderId="6" xfId="0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left" vertical="center"/>
    </xf>
    <xf numFmtId="0" fontId="3" fillId="24" borderId="2" xfId="0" applyFont="1" applyFill="1" applyBorder="1" applyAlignment="1">
      <alignment horizontal="center" vertical="center"/>
    </xf>
    <xf numFmtId="2" fontId="3" fillId="24" borderId="6" xfId="0" applyNumberFormat="1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left" vertical="center"/>
    </xf>
    <xf numFmtId="2" fontId="3" fillId="24" borderId="5" xfId="0" applyNumberFormat="1" applyFont="1" applyFill="1" applyBorder="1" applyAlignment="1">
      <alignment horizontal="center" vertical="center"/>
    </xf>
    <xf numFmtId="0" fontId="3" fillId="24" borderId="2" xfId="0" applyFont="1" applyFill="1" applyBorder="1" applyAlignment="1">
      <alignment horizontal="left" vertical="center" wrapText="1"/>
    </xf>
    <xf numFmtId="0" fontId="3" fillId="12" borderId="8" xfId="0" applyFont="1" applyFill="1" applyBorder="1" applyAlignment="1">
      <alignment horizontal="center" vertical="center"/>
    </xf>
    <xf numFmtId="0" fontId="3" fillId="21" borderId="8" xfId="0" applyFont="1" applyFill="1" applyBorder="1" applyAlignment="1">
      <alignment vertical="center"/>
    </xf>
    <xf numFmtId="14" fontId="3" fillId="21" borderId="8" xfId="0" applyNumberFormat="1" applyFont="1" applyFill="1" applyBorder="1" applyAlignment="1">
      <alignment horizontal="center" vertical="center"/>
    </xf>
    <xf numFmtId="2" fontId="3" fillId="21" borderId="8" xfId="0" applyNumberFormat="1" applyFont="1" applyFill="1" applyBorder="1" applyAlignment="1">
      <alignment horizontal="center" vertical="center"/>
    </xf>
    <xf numFmtId="14" fontId="4" fillId="5" borderId="31" xfId="0" applyNumberFormat="1" applyFont="1" applyFill="1" applyBorder="1" applyAlignment="1">
      <alignment horizontal="right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0" fontId="4" fillId="13" borderId="5" xfId="0" applyFont="1" applyFill="1" applyBorder="1"/>
    <xf numFmtId="0" fontId="4" fillId="13" borderId="5" xfId="0" applyFont="1" applyFill="1" applyBorder="1" applyAlignment="1">
      <alignment horizontal="center"/>
    </xf>
    <xf numFmtId="0" fontId="4" fillId="13" borderId="2" xfId="0" applyFont="1" applyFill="1" applyBorder="1" applyAlignment="1">
      <alignment horizontal="center"/>
    </xf>
    <xf numFmtId="2" fontId="4" fillId="13" borderId="5" xfId="0" applyNumberFormat="1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22" borderId="6" xfId="0" applyFont="1" applyFill="1" applyBorder="1"/>
    <xf numFmtId="0" fontId="3" fillId="22" borderId="6" xfId="0" applyFont="1" applyFill="1" applyBorder="1" applyAlignment="1">
      <alignment horizontal="center"/>
    </xf>
    <xf numFmtId="14" fontId="3" fillId="22" borderId="6" xfId="0" applyNumberFormat="1" applyFont="1" applyFill="1" applyBorder="1" applyAlignment="1">
      <alignment horizontal="center"/>
    </xf>
    <xf numFmtId="0" fontId="3" fillId="22" borderId="2" xfId="0" applyFont="1" applyFill="1" applyBorder="1" applyAlignment="1">
      <alignment horizontal="left"/>
    </xf>
    <xf numFmtId="0" fontId="3" fillId="22" borderId="2" xfId="0" applyFont="1" applyFill="1" applyBorder="1" applyAlignment="1">
      <alignment horizontal="center"/>
    </xf>
    <xf numFmtId="2" fontId="3" fillId="22" borderId="6" xfId="0" applyNumberFormat="1" applyFont="1" applyFill="1" applyBorder="1" applyAlignment="1">
      <alignment horizontal="center"/>
    </xf>
    <xf numFmtId="0" fontId="3" fillId="21" borderId="5" xfId="0" applyFont="1" applyFill="1" applyBorder="1"/>
    <xf numFmtId="0" fontId="3" fillId="21" borderId="5" xfId="0" applyFont="1" applyFill="1" applyBorder="1" applyAlignment="1">
      <alignment horizontal="center"/>
    </xf>
    <xf numFmtId="14" fontId="3" fillId="21" borderId="5" xfId="0" applyNumberFormat="1" applyFont="1" applyFill="1" applyBorder="1" applyAlignment="1">
      <alignment horizontal="center"/>
    </xf>
    <xf numFmtId="0" fontId="7" fillId="21" borderId="5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left"/>
    </xf>
    <xf numFmtId="0" fontId="3" fillId="21" borderId="2" xfId="0" applyFont="1" applyFill="1" applyBorder="1" applyAlignment="1">
      <alignment horizontal="center"/>
    </xf>
    <xf numFmtId="2" fontId="3" fillId="21" borderId="5" xfId="0" applyNumberFormat="1" applyFont="1" applyFill="1" applyBorder="1" applyAlignment="1">
      <alignment horizontal="center"/>
    </xf>
    <xf numFmtId="0" fontId="3" fillId="22" borderId="5" xfId="0" applyFont="1" applyFill="1" applyBorder="1"/>
    <xf numFmtId="0" fontId="3" fillId="22" borderId="5" xfId="0" applyFont="1" applyFill="1" applyBorder="1" applyAlignment="1">
      <alignment horizontal="center"/>
    </xf>
    <xf numFmtId="14" fontId="3" fillId="22" borderId="5" xfId="0" applyNumberFormat="1" applyFont="1" applyFill="1" applyBorder="1" applyAlignment="1">
      <alignment horizontal="center"/>
    </xf>
    <xf numFmtId="0" fontId="7" fillId="22" borderId="5" xfId="0" applyFont="1" applyFill="1" applyBorder="1" applyAlignment="1">
      <alignment horizontal="center"/>
    </xf>
    <xf numFmtId="2" fontId="3" fillId="22" borderId="5" xfId="0" applyNumberFormat="1" applyFont="1" applyFill="1" applyBorder="1" applyAlignment="1">
      <alignment horizontal="center"/>
    </xf>
    <xf numFmtId="0" fontId="7" fillId="16" borderId="5" xfId="0" applyFont="1" applyFill="1" applyBorder="1" applyAlignment="1">
      <alignment horizontal="center"/>
    </xf>
    <xf numFmtId="2" fontId="3" fillId="16" borderId="5" xfId="0" applyNumberFormat="1" applyFont="1" applyFill="1" applyBorder="1" applyAlignment="1">
      <alignment horizontal="center"/>
    </xf>
    <xf numFmtId="0" fontId="3" fillId="23" borderId="5" xfId="0" applyFont="1" applyFill="1" applyBorder="1"/>
    <xf numFmtId="0" fontId="3" fillId="23" borderId="5" xfId="0" applyFont="1" applyFill="1" applyBorder="1" applyAlignment="1">
      <alignment horizontal="center"/>
    </xf>
    <xf numFmtId="14" fontId="3" fillId="23" borderId="5" xfId="0" applyNumberFormat="1" applyFont="1" applyFill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0" fontId="3" fillId="23" borderId="2" xfId="0" applyFont="1" applyFill="1" applyBorder="1" applyAlignment="1">
      <alignment horizontal="left"/>
    </xf>
    <xf numFmtId="0" fontId="3" fillId="23" borderId="2" xfId="0" applyFont="1" applyFill="1" applyBorder="1" applyAlignment="1">
      <alignment horizontal="center"/>
    </xf>
    <xf numFmtId="2" fontId="3" fillId="23" borderId="5" xfId="0" applyNumberFormat="1" applyFont="1" applyFill="1" applyBorder="1" applyAlignment="1">
      <alignment horizontal="center"/>
    </xf>
    <xf numFmtId="0" fontId="3" fillId="13" borderId="8" xfId="0" applyFont="1" applyFill="1" applyBorder="1" applyAlignment="1">
      <alignment horizontal="center"/>
    </xf>
    <xf numFmtId="0" fontId="3" fillId="22" borderId="8" xfId="0" applyFont="1" applyFill="1" applyBorder="1"/>
    <xf numFmtId="0" fontId="7" fillId="22" borderId="8" xfId="0" applyFont="1" applyFill="1" applyBorder="1" applyAlignment="1">
      <alignment horizontal="center"/>
    </xf>
    <xf numFmtId="2" fontId="3" fillId="22" borderId="8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4" fontId="3" fillId="16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3" borderId="6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1" borderId="5" xfId="0" applyFont="1" applyFill="1" applyBorder="1" applyAlignment="1">
      <alignment horizontal="center" vertical="center"/>
    </xf>
    <xf numFmtId="0" fontId="7" fillId="22" borderId="5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2" borderId="8" xfId="0" applyFont="1" applyFill="1" applyBorder="1" applyAlignment="1">
      <alignment vertical="center"/>
    </xf>
    <xf numFmtId="0" fontId="3" fillId="22" borderId="8" xfId="0" applyFont="1" applyFill="1" applyBorder="1" applyAlignment="1">
      <alignment horizontal="center" vertical="center"/>
    </xf>
    <xf numFmtId="14" fontId="3" fillId="22" borderId="8" xfId="0" applyNumberFormat="1" applyFont="1" applyFill="1" applyBorder="1" applyAlignment="1">
      <alignment horizontal="center" vertical="center"/>
    </xf>
    <xf numFmtId="0" fontId="3" fillId="22" borderId="10" xfId="0" applyFont="1" applyFill="1" applyBorder="1" applyAlignment="1">
      <alignment horizontal="center" vertical="center"/>
    </xf>
    <xf numFmtId="0" fontId="7" fillId="22" borderId="8" xfId="0" applyFont="1" applyFill="1" applyBorder="1" applyAlignment="1">
      <alignment horizontal="center" vertical="center"/>
    </xf>
    <xf numFmtId="0" fontId="3" fillId="22" borderId="41" xfId="0" applyFont="1" applyFill="1" applyBorder="1" applyAlignment="1">
      <alignment horizontal="left" vertical="center"/>
    </xf>
    <xf numFmtId="2" fontId="3" fillId="22" borderId="8" xfId="0" applyNumberFormat="1" applyFont="1" applyFill="1" applyBorder="1" applyAlignment="1">
      <alignment horizontal="center" vertical="center"/>
    </xf>
    <xf numFmtId="0" fontId="4" fillId="14" borderId="5" xfId="0" applyFont="1" applyFill="1" applyBorder="1"/>
    <xf numFmtId="0" fontId="4" fillId="14" borderId="5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2" fontId="4" fillId="14" borderId="5" xfId="0" applyNumberFormat="1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3" fillId="21" borderId="6" xfId="0" applyFont="1" applyFill="1" applyBorder="1"/>
    <xf numFmtId="0" fontId="3" fillId="21" borderId="6" xfId="0" applyFont="1" applyFill="1" applyBorder="1" applyAlignment="1">
      <alignment horizontal="center"/>
    </xf>
    <xf numFmtId="14" fontId="3" fillId="21" borderId="6" xfId="0" applyNumberFormat="1" applyFont="1" applyFill="1" applyBorder="1" applyAlignment="1">
      <alignment horizontal="center"/>
    </xf>
    <xf numFmtId="0" fontId="3" fillId="23" borderId="6" xfId="0" applyFont="1" applyFill="1" applyBorder="1" applyAlignment="1">
      <alignment horizontal="center"/>
    </xf>
    <xf numFmtId="0" fontId="4" fillId="4" borderId="60" xfId="0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14" fontId="4" fillId="5" borderId="63" xfId="0" applyNumberFormat="1" applyFont="1" applyFill="1" applyBorder="1" applyAlignment="1">
      <alignment horizontal="right"/>
    </xf>
    <xf numFmtId="0" fontId="2" fillId="0" borderId="64" xfId="0" applyFont="1" applyBorder="1"/>
    <xf numFmtId="0" fontId="4" fillId="17" borderId="60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7" borderId="65" xfId="0" applyFont="1" applyFill="1" applyBorder="1" applyAlignment="1">
      <alignment horizontal="center"/>
    </xf>
    <xf numFmtId="0" fontId="2" fillId="0" borderId="66" xfId="0" applyFont="1" applyBorder="1"/>
    <xf numFmtId="0" fontId="4" fillId="9" borderId="65" xfId="0" applyFont="1" applyFill="1" applyBorder="1" applyAlignment="1">
      <alignment horizontal="center"/>
    </xf>
    <xf numFmtId="0" fontId="4" fillId="11" borderId="65" xfId="0" applyFont="1" applyFill="1" applyBorder="1" applyAlignment="1">
      <alignment horizontal="center"/>
    </xf>
    <xf numFmtId="0" fontId="4" fillId="25" borderId="65" xfId="0" applyFont="1" applyFill="1" applyBorder="1" applyAlignment="1">
      <alignment horizontal="center"/>
    </xf>
    <xf numFmtId="0" fontId="4" fillId="12" borderId="65" xfId="0" applyFont="1" applyFill="1" applyBorder="1" applyAlignment="1">
      <alignment horizontal="center"/>
    </xf>
    <xf numFmtId="0" fontId="4" fillId="13" borderId="65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0" fontId="4" fillId="14" borderId="65" xfId="0" applyFont="1" applyFill="1" applyBorder="1" applyAlignment="1">
      <alignment horizontal="center"/>
    </xf>
    <xf numFmtId="0" fontId="4" fillId="26" borderId="65" xfId="0" applyFont="1" applyFill="1" applyBorder="1" applyAlignment="1">
      <alignment horizontal="center"/>
    </xf>
    <xf numFmtId="0" fontId="4" fillId="21" borderId="65" xfId="0" applyFont="1" applyFill="1" applyBorder="1" applyAlignment="1">
      <alignment horizontal="center"/>
    </xf>
    <xf numFmtId="0" fontId="4" fillId="23" borderId="65" xfId="0" applyFont="1" applyFill="1" applyBorder="1" applyAlignment="1">
      <alignment horizontal="center"/>
    </xf>
    <xf numFmtId="0" fontId="4" fillId="22" borderId="65" xfId="0" applyFont="1" applyFill="1" applyBorder="1" applyAlignment="1">
      <alignment horizontal="center"/>
    </xf>
    <xf numFmtId="0" fontId="4" fillId="10" borderId="65" xfId="0" applyFont="1" applyFill="1" applyBorder="1" applyAlignment="1">
      <alignment horizontal="center"/>
    </xf>
    <xf numFmtId="0" fontId="4" fillId="27" borderId="51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2" fillId="0" borderId="68" xfId="0" applyFont="1" applyBorder="1"/>
    <xf numFmtId="0" fontId="2" fillId="0" borderId="69" xfId="0" applyFont="1" applyBorder="1"/>
    <xf numFmtId="0" fontId="4" fillId="0" borderId="70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4" fillId="2" borderId="25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72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right"/>
    </xf>
    <xf numFmtId="0" fontId="2" fillId="0" borderId="73" xfId="0" applyFont="1" applyBorder="1"/>
    <xf numFmtId="0" fontId="4" fillId="2" borderId="74" xfId="0" applyFont="1" applyFill="1" applyBorder="1" applyAlignment="1">
      <alignment horizontal="center"/>
    </xf>
    <xf numFmtId="0" fontId="4" fillId="2" borderId="75" xfId="0" applyFont="1" applyFill="1" applyBorder="1" applyAlignment="1">
      <alignment horizontal="center"/>
    </xf>
    <xf numFmtId="2" fontId="4" fillId="2" borderId="75" xfId="0" applyNumberFormat="1" applyFont="1" applyFill="1" applyBorder="1" applyAlignment="1">
      <alignment horizontal="center"/>
    </xf>
    <xf numFmtId="0" fontId="8" fillId="2" borderId="75" xfId="0" applyFont="1" applyFill="1" applyBorder="1" applyAlignment="1">
      <alignment horizontal="center"/>
    </xf>
    <xf numFmtId="2" fontId="8" fillId="2" borderId="75" xfId="0" applyNumberFormat="1" applyFont="1" applyFill="1" applyBorder="1" applyAlignment="1">
      <alignment horizontal="center"/>
    </xf>
    <xf numFmtId="2" fontId="8" fillId="2" borderId="76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43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3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10" borderId="4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/>
    </xf>
    <xf numFmtId="0" fontId="4" fillId="10" borderId="46" xfId="0" applyFont="1" applyFill="1" applyBorder="1" applyAlignment="1">
      <alignment horizontal="right"/>
    </xf>
    <xf numFmtId="0" fontId="4" fillId="10" borderId="4" xfId="0" applyFont="1" applyFill="1" applyBorder="1" applyAlignment="1">
      <alignment horizontal="right"/>
    </xf>
    <xf numFmtId="0" fontId="4" fillId="12" borderId="46" xfId="0" applyFont="1" applyFill="1" applyBorder="1" applyAlignment="1">
      <alignment horizontal="right"/>
    </xf>
    <xf numFmtId="2" fontId="3" fillId="0" borderId="20" xfId="0" applyNumberFormat="1" applyFont="1" applyBorder="1" applyAlignment="1">
      <alignment horizontal="center"/>
    </xf>
    <xf numFmtId="0" fontId="4" fillId="13" borderId="46" xfId="0" applyFont="1" applyFill="1" applyBorder="1" applyAlignment="1">
      <alignment horizontal="right"/>
    </xf>
    <xf numFmtId="0" fontId="4" fillId="2" borderId="46" xfId="0" applyFont="1" applyFill="1" applyBorder="1" applyAlignment="1">
      <alignment horizontal="right"/>
    </xf>
    <xf numFmtId="0" fontId="4" fillId="14" borderId="56" xfId="0" applyFont="1" applyFill="1" applyBorder="1" applyAlignment="1">
      <alignment horizontal="right"/>
    </xf>
    <xf numFmtId="0" fontId="3" fillId="0" borderId="39" xfId="0" applyFont="1" applyBorder="1" applyAlignment="1">
      <alignment horizontal="center"/>
    </xf>
    <xf numFmtId="2" fontId="3" fillId="0" borderId="38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2" fontId="3" fillId="0" borderId="4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3" xfId="0" applyFont="1" applyBorder="1"/>
    <xf numFmtId="0" fontId="3" fillId="0" borderId="19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" fontId="3" fillId="0" borderId="5" xfId="0" applyNumberFormat="1" applyFont="1" applyBorder="1" applyAlignment="1">
      <alignment horizontal="center"/>
    </xf>
    <xf numFmtId="0" fontId="4" fillId="26" borderId="46" xfId="0" applyFont="1" applyFill="1" applyBorder="1" applyAlignment="1">
      <alignment horizontal="right"/>
    </xf>
    <xf numFmtId="2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4" fillId="21" borderId="46" xfId="0" applyFont="1" applyFill="1" applyBorder="1" applyAlignment="1">
      <alignment horizontal="right"/>
    </xf>
    <xf numFmtId="0" fontId="4" fillId="23" borderId="46" xfId="0" applyFont="1" applyFill="1" applyBorder="1" applyAlignment="1">
      <alignment horizontal="right"/>
    </xf>
    <xf numFmtId="0" fontId="4" fillId="22" borderId="56" xfId="0" applyFont="1" applyFill="1" applyBorder="1" applyAlignment="1">
      <alignment horizontal="right"/>
    </xf>
    <xf numFmtId="0" fontId="3" fillId="0" borderId="61" xfId="0" applyFont="1" applyBorder="1"/>
    <xf numFmtId="2" fontId="3" fillId="2" borderId="2" xfId="0" applyNumberFormat="1" applyFont="1" applyFill="1" applyBorder="1" applyAlignment="1">
      <alignment horizontal="center"/>
    </xf>
    <xf numFmtId="0" fontId="4" fillId="10" borderId="19" xfId="0" applyFont="1" applyFill="1" applyBorder="1" applyAlignment="1">
      <alignment horizontal="right"/>
    </xf>
    <xf numFmtId="0" fontId="4" fillId="10" borderId="5" xfId="0" applyFont="1" applyFill="1" applyBorder="1" applyAlignment="1">
      <alignment horizontal="right"/>
    </xf>
    <xf numFmtId="0" fontId="4" fillId="28" borderId="46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17" borderId="46" xfId="0" applyFont="1" applyFill="1" applyBorder="1" applyAlignment="1">
      <alignment horizontal="right"/>
    </xf>
    <xf numFmtId="0" fontId="4" fillId="6" borderId="46" xfId="0" applyFont="1" applyFill="1" applyBorder="1" applyAlignment="1">
      <alignment horizontal="right"/>
    </xf>
    <xf numFmtId="0" fontId="4" fillId="7" borderId="46" xfId="0" applyFont="1" applyFill="1" applyBorder="1" applyAlignment="1">
      <alignment horizontal="right"/>
    </xf>
    <xf numFmtId="0" fontId="4" fillId="9" borderId="46" xfId="0" applyFont="1" applyFill="1" applyBorder="1" applyAlignment="1">
      <alignment horizontal="right"/>
    </xf>
    <xf numFmtId="0" fontId="4" fillId="11" borderId="46" xfId="0" applyFont="1" applyFill="1" applyBorder="1" applyAlignment="1">
      <alignment horizontal="right"/>
    </xf>
    <xf numFmtId="0" fontId="4" fillId="25" borderId="56" xfId="0" applyFont="1" applyFill="1" applyBorder="1" applyAlignment="1">
      <alignment horizontal="right"/>
    </xf>
    <xf numFmtId="0" fontId="4" fillId="0" borderId="60" xfId="0" applyFont="1" applyBorder="1" applyAlignment="1">
      <alignment horizontal="center"/>
    </xf>
    <xf numFmtId="0" fontId="4" fillId="5" borderId="0" xfId="0" applyFont="1" applyFill="1" applyAlignment="1">
      <alignment horizontal="left"/>
    </xf>
    <xf numFmtId="165" fontId="7" fillId="0" borderId="0" xfId="0" applyNumberFormat="1" applyFont="1"/>
    <xf numFmtId="2" fontId="7" fillId="0" borderId="0" xfId="0" applyNumberFormat="1" applyFont="1"/>
    <xf numFmtId="0" fontId="4" fillId="11" borderId="48" xfId="0" applyFont="1" applyFill="1" applyBorder="1" applyAlignment="1">
      <alignment horizontal="right"/>
    </xf>
    <xf numFmtId="0" fontId="4" fillId="25" borderId="2" xfId="0" applyFont="1" applyFill="1" applyBorder="1" applyAlignment="1">
      <alignment horizontal="right"/>
    </xf>
    <xf numFmtId="0" fontId="4" fillId="13" borderId="2" xfId="0" applyFont="1" applyFill="1" applyBorder="1" applyAlignment="1">
      <alignment horizontal="right"/>
    </xf>
    <xf numFmtId="0" fontId="4" fillId="0" borderId="65" xfId="0" applyFont="1" applyBorder="1"/>
    <xf numFmtId="0" fontId="2" fillId="0" borderId="0" xfId="0" applyFont="1"/>
    <xf numFmtId="0" fontId="4" fillId="0" borderId="6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7E1D-D5AA-AC45-9961-02F950F74588}">
  <sheetPr>
    <pageSetUpPr fitToPage="1"/>
  </sheetPr>
  <dimension ref="A1:AJ1028"/>
  <sheetViews>
    <sheetView tabSelected="1" view="pageBreakPreview" zoomScale="60" zoomScaleNormal="100" workbookViewId="0">
      <pane xSplit="1" topLeftCell="B1" activePane="topRight" state="frozen"/>
      <selection pane="topRight" activeCell="N577" sqref="N577"/>
    </sheetView>
  </sheetViews>
  <sheetFormatPr baseColWidth="10" defaultColWidth="15.19921875" defaultRowHeight="15" customHeight="1" x14ac:dyDescent="0.2"/>
  <cols>
    <col min="1" max="1" width="8.59765625" customWidth="1"/>
    <col min="2" max="2" width="69" customWidth="1"/>
    <col min="3" max="3" width="16.3984375" customWidth="1"/>
    <col min="4" max="5" width="19.796875" customWidth="1"/>
    <col min="6" max="6" width="26.59765625" customWidth="1"/>
    <col min="7" max="7" width="23.59765625" customWidth="1"/>
    <col min="8" max="8" width="23.3984375" customWidth="1"/>
    <col min="9" max="9" width="21.19921875" customWidth="1"/>
    <col min="10" max="10" width="21.59765625" customWidth="1"/>
    <col min="11" max="11" width="22.59765625" customWidth="1"/>
    <col min="12" max="12" width="21.796875" customWidth="1"/>
    <col min="13" max="13" width="22" customWidth="1"/>
    <col min="14" max="14" width="43.796875" customWidth="1"/>
    <col min="15" max="15" width="20.59765625" customWidth="1"/>
    <col min="16" max="16" width="17.59765625" customWidth="1"/>
    <col min="17" max="34" width="9.59765625" customWidth="1"/>
  </cols>
  <sheetData>
    <row r="1" spans="1:34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.7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5.75" customHeight="1" x14ac:dyDescent="0.2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75" customHeight="1" x14ac:dyDescent="0.2">
      <c r="A5" s="9"/>
      <c r="B5" s="10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2" t="s">
        <v>10</v>
      </c>
      <c r="K5" s="8"/>
      <c r="L5" s="13" t="s">
        <v>11</v>
      </c>
      <c r="M5" s="8"/>
      <c r="N5" s="14" t="s">
        <v>12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customHeight="1" x14ac:dyDescent="0.2">
      <c r="A6" s="15">
        <v>1</v>
      </c>
      <c r="B6" s="16" t="s">
        <v>13</v>
      </c>
      <c r="C6" s="9" t="s">
        <v>14</v>
      </c>
      <c r="D6" s="17">
        <v>45499</v>
      </c>
      <c r="E6" s="17">
        <v>46228</v>
      </c>
      <c r="F6" s="9"/>
      <c r="G6" s="17">
        <v>45505</v>
      </c>
      <c r="H6" s="17">
        <v>46234</v>
      </c>
      <c r="I6" s="9">
        <v>24</v>
      </c>
      <c r="J6" s="18" t="s">
        <v>15</v>
      </c>
      <c r="K6" s="8"/>
      <c r="L6" s="19" t="s">
        <v>16</v>
      </c>
      <c r="M6" s="8"/>
      <c r="N6" s="20" t="s">
        <v>17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">
      <c r="A7" s="21">
        <v>1</v>
      </c>
      <c r="B7" s="22" t="s">
        <v>18</v>
      </c>
      <c r="C7" s="23" t="s">
        <v>14</v>
      </c>
      <c r="D7" s="17">
        <v>45145</v>
      </c>
      <c r="E7" s="17">
        <v>45875</v>
      </c>
      <c r="F7" s="24"/>
      <c r="G7" s="25">
        <v>45139</v>
      </c>
      <c r="H7" s="25">
        <v>45869</v>
      </c>
      <c r="I7" s="24">
        <v>24</v>
      </c>
      <c r="J7" s="18" t="s">
        <v>19</v>
      </c>
      <c r="K7" s="8"/>
      <c r="L7" s="26" t="s">
        <v>20</v>
      </c>
      <c r="M7" s="8"/>
      <c r="N7" s="20" t="s">
        <v>17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15.75" customHeight="1" x14ac:dyDescent="0.2">
      <c r="A8" s="27">
        <v>1</v>
      </c>
      <c r="B8" s="16" t="s">
        <v>21</v>
      </c>
      <c r="C8" s="23" t="s">
        <v>14</v>
      </c>
      <c r="D8" s="17">
        <v>44992</v>
      </c>
      <c r="E8" s="17">
        <v>45722</v>
      </c>
      <c r="F8" s="24"/>
      <c r="G8" s="25">
        <v>44986</v>
      </c>
      <c r="H8" s="25">
        <v>45716</v>
      </c>
      <c r="I8" s="24">
        <v>24</v>
      </c>
      <c r="J8" s="18" t="s">
        <v>22</v>
      </c>
      <c r="K8" s="8"/>
      <c r="L8" s="26" t="s">
        <v>20</v>
      </c>
      <c r="M8" s="8"/>
      <c r="N8" s="28" t="s">
        <v>17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15.75" customHeight="1" x14ac:dyDescent="0.2">
      <c r="A9" s="27">
        <v>2</v>
      </c>
      <c r="B9" s="29" t="s">
        <v>23</v>
      </c>
      <c r="C9" s="23" t="s">
        <v>14</v>
      </c>
      <c r="D9" s="17">
        <v>44992</v>
      </c>
      <c r="E9" s="17">
        <v>45722</v>
      </c>
      <c r="F9" s="24"/>
      <c r="G9" s="25">
        <v>44986</v>
      </c>
      <c r="H9" s="25">
        <v>45716</v>
      </c>
      <c r="I9" s="24">
        <v>24</v>
      </c>
      <c r="J9" s="18" t="s">
        <v>24</v>
      </c>
      <c r="K9" s="8"/>
      <c r="L9" s="30" t="s">
        <v>25</v>
      </c>
      <c r="M9" s="8"/>
      <c r="N9" s="28" t="s">
        <v>17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customHeight="1" x14ac:dyDescent="0.2">
      <c r="A10" s="27">
        <v>3</v>
      </c>
      <c r="B10" s="16" t="s">
        <v>26</v>
      </c>
      <c r="C10" s="23" t="s">
        <v>14</v>
      </c>
      <c r="D10" s="17">
        <v>44986</v>
      </c>
      <c r="E10" s="17">
        <v>45716</v>
      </c>
      <c r="F10" s="24"/>
      <c r="G10" s="25">
        <v>44986</v>
      </c>
      <c r="H10" s="25">
        <v>45716</v>
      </c>
      <c r="I10" s="24">
        <v>24</v>
      </c>
      <c r="J10" s="18" t="s">
        <v>27</v>
      </c>
      <c r="K10" s="8"/>
      <c r="L10" s="30" t="s">
        <v>25</v>
      </c>
      <c r="M10" s="8"/>
      <c r="N10" s="28" t="s">
        <v>17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customHeight="1" x14ac:dyDescent="0.2">
      <c r="A11" s="27">
        <v>4</v>
      </c>
      <c r="B11" s="31" t="s">
        <v>28</v>
      </c>
      <c r="C11" s="32" t="s">
        <v>14</v>
      </c>
      <c r="D11" s="33">
        <v>44986</v>
      </c>
      <c r="E11" s="33">
        <v>45716</v>
      </c>
      <c r="F11" s="24"/>
      <c r="G11" s="25">
        <v>44986</v>
      </c>
      <c r="H11" s="25">
        <v>45716</v>
      </c>
      <c r="I11" s="24">
        <v>24</v>
      </c>
      <c r="J11" s="18" t="s">
        <v>29</v>
      </c>
      <c r="K11" s="8"/>
      <c r="L11" s="26" t="s">
        <v>16</v>
      </c>
      <c r="M11" s="8"/>
      <c r="N11" s="28" t="s">
        <v>17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customHeight="1" x14ac:dyDescent="0.2">
      <c r="A12" s="34">
        <v>5</v>
      </c>
      <c r="B12" s="16" t="s">
        <v>30</v>
      </c>
      <c r="C12" s="9" t="s">
        <v>14</v>
      </c>
      <c r="D12" s="33">
        <v>44992</v>
      </c>
      <c r="E12" s="33">
        <v>45722</v>
      </c>
      <c r="F12" s="23"/>
      <c r="G12" s="25">
        <v>44986</v>
      </c>
      <c r="H12" s="25">
        <v>45716</v>
      </c>
      <c r="I12" s="24">
        <v>24</v>
      </c>
      <c r="J12" s="18" t="s">
        <v>31</v>
      </c>
      <c r="K12" s="8"/>
      <c r="L12" s="30" t="s">
        <v>25</v>
      </c>
      <c r="M12" s="8"/>
      <c r="N12" s="28" t="s">
        <v>17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customHeight="1" x14ac:dyDescent="0.2">
      <c r="A13" s="34">
        <v>6</v>
      </c>
      <c r="B13" s="22" t="s">
        <v>32</v>
      </c>
      <c r="C13" s="23" t="s">
        <v>14</v>
      </c>
      <c r="D13" s="17">
        <v>44986</v>
      </c>
      <c r="E13" s="17">
        <v>45716</v>
      </c>
      <c r="F13" s="23"/>
      <c r="G13" s="25">
        <v>44986</v>
      </c>
      <c r="H13" s="25">
        <v>45716</v>
      </c>
      <c r="I13" s="24">
        <v>24</v>
      </c>
      <c r="J13" s="18" t="s">
        <v>33</v>
      </c>
      <c r="K13" s="8"/>
      <c r="L13" s="30" t="s">
        <v>25</v>
      </c>
      <c r="M13" s="8"/>
      <c r="N13" s="28" t="s">
        <v>17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customHeight="1" x14ac:dyDescent="0.2">
      <c r="A14" s="34">
        <v>7</v>
      </c>
      <c r="B14" s="16" t="s">
        <v>34</v>
      </c>
      <c r="C14" s="23" t="s">
        <v>14</v>
      </c>
      <c r="D14" s="17">
        <v>44987</v>
      </c>
      <c r="E14" s="17">
        <v>45717</v>
      </c>
      <c r="F14" s="23"/>
      <c r="G14" s="25">
        <v>44986</v>
      </c>
      <c r="H14" s="25">
        <v>45716</v>
      </c>
      <c r="I14" s="24">
        <v>24</v>
      </c>
      <c r="J14" s="18" t="s">
        <v>35</v>
      </c>
      <c r="K14" s="8"/>
      <c r="L14" s="26" t="s">
        <v>16</v>
      </c>
      <c r="M14" s="8"/>
      <c r="N14" s="28" t="s">
        <v>17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customHeight="1" x14ac:dyDescent="0.2">
      <c r="A15" s="34">
        <v>8</v>
      </c>
      <c r="B15" s="31" t="s">
        <v>36</v>
      </c>
      <c r="C15" s="32" t="s">
        <v>14</v>
      </c>
      <c r="D15" s="35">
        <v>44986</v>
      </c>
      <c r="E15" s="36">
        <v>45716</v>
      </c>
      <c r="F15" s="32"/>
      <c r="G15" s="35">
        <v>44986</v>
      </c>
      <c r="H15" s="35">
        <v>45716</v>
      </c>
      <c r="I15" s="37">
        <v>24</v>
      </c>
      <c r="J15" s="18" t="s">
        <v>37</v>
      </c>
      <c r="K15" s="8"/>
      <c r="L15" s="26" t="s">
        <v>38</v>
      </c>
      <c r="M15" s="8"/>
      <c r="N15" s="38" t="s">
        <v>17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customHeight="1" x14ac:dyDescent="0.2">
      <c r="A16" s="34">
        <v>9</v>
      </c>
      <c r="B16" s="16" t="s">
        <v>39</v>
      </c>
      <c r="C16" s="9" t="s">
        <v>14</v>
      </c>
      <c r="D16" s="17">
        <v>44992</v>
      </c>
      <c r="E16" s="17">
        <v>45722</v>
      </c>
      <c r="F16" s="9"/>
      <c r="G16" s="17">
        <v>44986</v>
      </c>
      <c r="H16" s="17">
        <v>45716</v>
      </c>
      <c r="I16" s="9">
        <v>24</v>
      </c>
      <c r="J16" s="18" t="s">
        <v>40</v>
      </c>
      <c r="K16" s="8"/>
      <c r="L16" s="26" t="s">
        <v>20</v>
      </c>
      <c r="M16" s="8"/>
      <c r="N16" s="20" t="s">
        <v>17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customHeight="1" x14ac:dyDescent="0.2">
      <c r="A17" s="34">
        <v>10</v>
      </c>
      <c r="B17" s="16" t="s">
        <v>41</v>
      </c>
      <c r="C17" s="9" t="s">
        <v>14</v>
      </c>
      <c r="D17" s="17">
        <v>44992</v>
      </c>
      <c r="E17" s="17">
        <v>45722</v>
      </c>
      <c r="F17" s="9"/>
      <c r="G17" s="17">
        <v>44986</v>
      </c>
      <c r="H17" s="17">
        <v>45716</v>
      </c>
      <c r="I17" s="9">
        <v>24</v>
      </c>
      <c r="J17" s="18" t="s">
        <v>42</v>
      </c>
      <c r="K17" s="8"/>
      <c r="L17" s="26" t="s">
        <v>16</v>
      </c>
      <c r="M17" s="8"/>
      <c r="N17" s="20" t="s">
        <v>17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75" customHeight="1" x14ac:dyDescent="0.2">
      <c r="A18" s="34">
        <v>11</v>
      </c>
      <c r="B18" s="39" t="s">
        <v>43</v>
      </c>
      <c r="C18" s="40" t="s">
        <v>14</v>
      </c>
      <c r="D18" s="41">
        <v>44986</v>
      </c>
      <c r="E18" s="41">
        <v>45716</v>
      </c>
      <c r="F18" s="40"/>
      <c r="G18" s="41">
        <v>44986</v>
      </c>
      <c r="H18" s="41">
        <v>45412</v>
      </c>
      <c r="I18" s="42">
        <v>14</v>
      </c>
      <c r="J18" s="39" t="s">
        <v>37</v>
      </c>
      <c r="K18" s="40"/>
      <c r="L18" s="43" t="s">
        <v>38</v>
      </c>
      <c r="M18" s="8"/>
      <c r="N18" s="39" t="s">
        <v>44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75" customHeight="1" x14ac:dyDescent="0.2">
      <c r="A19" s="44">
        <v>1</v>
      </c>
      <c r="B19" s="45" t="s">
        <v>45</v>
      </c>
      <c r="C19" s="42" t="s">
        <v>14</v>
      </c>
      <c r="D19" s="41">
        <v>44777</v>
      </c>
      <c r="E19" s="41">
        <v>45507</v>
      </c>
      <c r="F19" s="42"/>
      <c r="G19" s="41">
        <v>44805</v>
      </c>
      <c r="H19" s="41">
        <v>45260</v>
      </c>
      <c r="I19" s="42">
        <v>15</v>
      </c>
      <c r="J19" s="46" t="s">
        <v>46</v>
      </c>
      <c r="K19" s="8"/>
      <c r="L19" s="47" t="s">
        <v>20</v>
      </c>
      <c r="M19" s="8"/>
      <c r="N19" s="48" t="s">
        <v>47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75" customHeight="1" x14ac:dyDescent="0.2">
      <c r="A20" s="44">
        <v>2</v>
      </c>
      <c r="B20" s="49" t="s">
        <v>48</v>
      </c>
      <c r="C20" s="50" t="s">
        <v>14</v>
      </c>
      <c r="D20" s="51">
        <v>44777</v>
      </c>
      <c r="E20" s="51">
        <v>45507</v>
      </c>
      <c r="F20" s="52"/>
      <c r="G20" s="51">
        <v>44805</v>
      </c>
      <c r="H20" s="51">
        <v>45199</v>
      </c>
      <c r="I20" s="53">
        <v>13</v>
      </c>
      <c r="J20" s="54" t="s">
        <v>49</v>
      </c>
      <c r="K20" s="8"/>
      <c r="L20" s="55" t="s">
        <v>20</v>
      </c>
      <c r="M20" s="8"/>
      <c r="N20" s="56" t="s">
        <v>50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2">
      <c r="A21" s="44">
        <v>3</v>
      </c>
      <c r="B21" s="45" t="s">
        <v>51</v>
      </c>
      <c r="C21" s="42" t="s">
        <v>14</v>
      </c>
      <c r="D21" s="41">
        <v>44777</v>
      </c>
      <c r="E21" s="41">
        <v>45507</v>
      </c>
      <c r="F21" s="42"/>
      <c r="G21" s="41">
        <v>44805</v>
      </c>
      <c r="H21" s="41">
        <v>45260</v>
      </c>
      <c r="I21" s="42">
        <v>15</v>
      </c>
      <c r="J21" s="46" t="s">
        <v>37</v>
      </c>
      <c r="K21" s="8"/>
      <c r="L21" s="47" t="s">
        <v>52</v>
      </c>
      <c r="M21" s="8"/>
      <c r="N21" s="48" t="s">
        <v>47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2">
      <c r="A22" s="44">
        <v>4</v>
      </c>
      <c r="B22" s="49" t="s">
        <v>53</v>
      </c>
      <c r="C22" s="50" t="s">
        <v>14</v>
      </c>
      <c r="D22" s="51">
        <v>44777</v>
      </c>
      <c r="E22" s="51">
        <v>45507</v>
      </c>
      <c r="F22" s="52"/>
      <c r="G22" s="51">
        <v>44805</v>
      </c>
      <c r="H22" s="51">
        <v>45199</v>
      </c>
      <c r="I22" s="53">
        <v>13</v>
      </c>
      <c r="J22" s="54" t="s">
        <v>54</v>
      </c>
      <c r="K22" s="8"/>
      <c r="L22" s="55" t="s">
        <v>55</v>
      </c>
      <c r="M22" s="8"/>
      <c r="N22" s="56" t="s">
        <v>50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2">
      <c r="A23" s="57">
        <v>1</v>
      </c>
      <c r="B23" s="58" t="s">
        <v>56</v>
      </c>
      <c r="C23" s="59" t="s">
        <v>14</v>
      </c>
      <c r="D23" s="60">
        <v>44627</v>
      </c>
      <c r="E23" s="60">
        <v>45357</v>
      </c>
      <c r="F23" s="60">
        <v>45510</v>
      </c>
      <c r="G23" s="60">
        <v>44652</v>
      </c>
      <c r="H23" s="60">
        <v>45351</v>
      </c>
      <c r="I23" s="61">
        <v>23</v>
      </c>
      <c r="J23" s="46" t="s">
        <v>57</v>
      </c>
      <c r="K23" s="8"/>
      <c r="L23" s="47" t="s">
        <v>20</v>
      </c>
      <c r="M23" s="8"/>
      <c r="N23" s="62" t="s">
        <v>58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30" customHeight="1" x14ac:dyDescent="0.2">
      <c r="A24" s="57">
        <v>2</v>
      </c>
      <c r="B24" s="63" t="s">
        <v>59</v>
      </c>
      <c r="C24" s="64" t="s">
        <v>14</v>
      </c>
      <c r="D24" s="65">
        <v>44627</v>
      </c>
      <c r="E24" s="65">
        <v>45357</v>
      </c>
      <c r="F24" s="64"/>
      <c r="G24" s="65">
        <v>44621</v>
      </c>
      <c r="H24" s="65">
        <v>44926</v>
      </c>
      <c r="I24" s="64">
        <v>11</v>
      </c>
      <c r="J24" s="66" t="s">
        <v>60</v>
      </c>
      <c r="K24" s="8"/>
      <c r="L24" s="67" t="s">
        <v>16</v>
      </c>
      <c r="M24" s="8"/>
      <c r="N24" s="68" t="s">
        <v>61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.75" customHeight="1" x14ac:dyDescent="0.2">
      <c r="A25" s="57">
        <v>3</v>
      </c>
      <c r="B25" s="58" t="s">
        <v>62</v>
      </c>
      <c r="C25" s="61" t="s">
        <v>14</v>
      </c>
      <c r="D25" s="60">
        <v>44627</v>
      </c>
      <c r="E25" s="60">
        <v>45357</v>
      </c>
      <c r="F25" s="61"/>
      <c r="G25" s="60">
        <v>44621</v>
      </c>
      <c r="H25" s="60">
        <v>45351</v>
      </c>
      <c r="I25" s="61">
        <v>24</v>
      </c>
      <c r="J25" s="46" t="s">
        <v>27</v>
      </c>
      <c r="K25" s="8"/>
      <c r="L25" s="47" t="s">
        <v>20</v>
      </c>
      <c r="M25" s="8"/>
      <c r="N25" s="62" t="s">
        <v>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.75" customHeight="1" x14ac:dyDescent="0.2">
      <c r="A26" s="57">
        <v>4</v>
      </c>
      <c r="B26" s="58" t="s">
        <v>64</v>
      </c>
      <c r="C26" s="61" t="s">
        <v>14</v>
      </c>
      <c r="D26" s="60">
        <v>44627</v>
      </c>
      <c r="E26" s="60">
        <v>45357</v>
      </c>
      <c r="F26" s="61"/>
      <c r="G26" s="60">
        <v>44621</v>
      </c>
      <c r="H26" s="60">
        <v>45351</v>
      </c>
      <c r="I26" s="61">
        <v>24</v>
      </c>
      <c r="J26" s="46" t="s">
        <v>54</v>
      </c>
      <c r="K26" s="8"/>
      <c r="L26" s="47" t="s">
        <v>25</v>
      </c>
      <c r="M26" s="8"/>
      <c r="N26" s="62" t="s">
        <v>65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x14ac:dyDescent="0.2">
      <c r="A27" s="57">
        <v>5</v>
      </c>
      <c r="B27" s="58" t="s">
        <v>66</v>
      </c>
      <c r="C27" s="61" t="s">
        <v>14</v>
      </c>
      <c r="D27" s="60">
        <v>44627</v>
      </c>
      <c r="E27" s="60">
        <v>45357</v>
      </c>
      <c r="F27" s="61"/>
      <c r="G27" s="60">
        <v>44621</v>
      </c>
      <c r="H27" s="60">
        <v>45351</v>
      </c>
      <c r="I27" s="61">
        <v>24</v>
      </c>
      <c r="J27" s="46" t="s">
        <v>67</v>
      </c>
      <c r="K27" s="8"/>
      <c r="L27" s="47" t="s">
        <v>25</v>
      </c>
      <c r="M27" s="8"/>
      <c r="N27" s="62" t="s">
        <v>68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2">
      <c r="A28" s="57">
        <v>6</v>
      </c>
      <c r="B28" s="58" t="s">
        <v>69</v>
      </c>
      <c r="C28" s="61" t="s">
        <v>14</v>
      </c>
      <c r="D28" s="60">
        <v>44627</v>
      </c>
      <c r="E28" s="60">
        <v>45357</v>
      </c>
      <c r="F28" s="61"/>
      <c r="G28" s="60">
        <v>44621</v>
      </c>
      <c r="H28" s="60">
        <v>45351</v>
      </c>
      <c r="I28" s="61">
        <v>24</v>
      </c>
      <c r="J28" s="46" t="s">
        <v>22</v>
      </c>
      <c r="K28" s="8"/>
      <c r="L28" s="47" t="s">
        <v>20</v>
      </c>
      <c r="M28" s="8"/>
      <c r="N28" s="62" t="s">
        <v>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">
      <c r="A29" s="69">
        <v>1</v>
      </c>
      <c r="B29" s="45" t="s">
        <v>70</v>
      </c>
      <c r="C29" s="42" t="s">
        <v>14</v>
      </c>
      <c r="D29" s="41">
        <v>43893</v>
      </c>
      <c r="E29" s="41">
        <v>44622</v>
      </c>
      <c r="F29" s="42" t="s">
        <v>71</v>
      </c>
      <c r="G29" s="41">
        <v>43891</v>
      </c>
      <c r="H29" s="41">
        <v>44681</v>
      </c>
      <c r="I29" s="42">
        <v>26</v>
      </c>
      <c r="J29" s="46" t="s">
        <v>54</v>
      </c>
      <c r="K29" s="8"/>
      <c r="L29" s="47" t="s">
        <v>25</v>
      </c>
      <c r="M29" s="8"/>
      <c r="N29" s="48" t="s">
        <v>72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x14ac:dyDescent="0.2">
      <c r="A30" s="69">
        <v>2</v>
      </c>
      <c r="B30" s="70" t="s">
        <v>73</v>
      </c>
      <c r="C30" s="42" t="s">
        <v>14</v>
      </c>
      <c r="D30" s="41">
        <v>43893</v>
      </c>
      <c r="E30" s="41">
        <v>44622</v>
      </c>
      <c r="F30" s="42"/>
      <c r="G30" s="71" t="s">
        <v>74</v>
      </c>
      <c r="H30" s="41">
        <v>44286</v>
      </c>
      <c r="I30" s="42">
        <v>1</v>
      </c>
      <c r="J30" s="46" t="s">
        <v>75</v>
      </c>
      <c r="K30" s="8"/>
      <c r="L30" s="47" t="s">
        <v>38</v>
      </c>
      <c r="M30" s="8"/>
      <c r="N30" s="40" t="s">
        <v>76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30" customHeight="1" x14ac:dyDescent="0.2">
      <c r="A31" s="69">
        <v>3</v>
      </c>
      <c r="B31" s="72" t="s">
        <v>77</v>
      </c>
      <c r="C31" s="73" t="s">
        <v>14</v>
      </c>
      <c r="D31" s="41">
        <v>43893</v>
      </c>
      <c r="E31" s="41">
        <v>44622</v>
      </c>
      <c r="F31" s="42"/>
      <c r="G31" s="41">
        <v>43891</v>
      </c>
      <c r="H31" s="41">
        <v>44316</v>
      </c>
      <c r="I31" s="42">
        <v>14</v>
      </c>
      <c r="J31" s="74" t="s">
        <v>78</v>
      </c>
      <c r="K31" s="8"/>
      <c r="L31" s="43" t="s">
        <v>20</v>
      </c>
      <c r="M31" s="8"/>
      <c r="N31" s="40" t="s">
        <v>79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x14ac:dyDescent="0.2">
      <c r="A32" s="69">
        <v>4</v>
      </c>
      <c r="B32" s="75" t="s">
        <v>80</v>
      </c>
      <c r="C32" s="42" t="s">
        <v>14</v>
      </c>
      <c r="D32" s="41">
        <v>43893</v>
      </c>
      <c r="E32" s="41">
        <v>44622</v>
      </c>
      <c r="F32" s="76" t="s">
        <v>81</v>
      </c>
      <c r="G32" s="41">
        <v>43891</v>
      </c>
      <c r="H32" s="41" t="s">
        <v>82</v>
      </c>
      <c r="I32" s="42">
        <v>26</v>
      </c>
      <c r="J32" s="46" t="s">
        <v>83</v>
      </c>
      <c r="K32" s="8"/>
      <c r="L32" s="47" t="s">
        <v>20</v>
      </c>
      <c r="M32" s="8"/>
      <c r="N32" s="48" t="s">
        <v>84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x14ac:dyDescent="0.2">
      <c r="A33" s="69">
        <v>5</v>
      </c>
      <c r="B33" s="77" t="s">
        <v>85</v>
      </c>
      <c r="C33" s="42" t="s">
        <v>14</v>
      </c>
      <c r="D33" s="41">
        <v>43894</v>
      </c>
      <c r="E33" s="41">
        <v>44623</v>
      </c>
      <c r="F33" s="42"/>
      <c r="G33" s="41">
        <v>43891</v>
      </c>
      <c r="H33" s="41">
        <v>44620</v>
      </c>
      <c r="I33" s="42">
        <v>24</v>
      </c>
      <c r="J33" s="46" t="s">
        <v>86</v>
      </c>
      <c r="K33" s="8"/>
      <c r="L33" s="47" t="s">
        <v>16</v>
      </c>
      <c r="M33" s="8"/>
      <c r="N33" s="48" t="s">
        <v>87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x14ac:dyDescent="0.2">
      <c r="A34" s="69">
        <v>6</v>
      </c>
      <c r="B34" s="78" t="s">
        <v>88</v>
      </c>
      <c r="C34" s="79" t="s">
        <v>14</v>
      </c>
      <c r="D34" s="80">
        <v>43893</v>
      </c>
      <c r="E34" s="80">
        <v>44622</v>
      </c>
      <c r="F34" s="79"/>
      <c r="G34" s="80">
        <v>43891</v>
      </c>
      <c r="H34" s="80">
        <v>44620</v>
      </c>
      <c r="I34" s="79">
        <v>24</v>
      </c>
      <c r="J34" s="46" t="s">
        <v>83</v>
      </c>
      <c r="K34" s="8"/>
      <c r="L34" s="47" t="s">
        <v>20</v>
      </c>
      <c r="M34" s="8"/>
      <c r="N34" s="81" t="s">
        <v>89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x14ac:dyDescent="0.2">
      <c r="A35" s="82">
        <v>7</v>
      </c>
      <c r="B35" s="72" t="s">
        <v>90</v>
      </c>
      <c r="C35" s="42" t="s">
        <v>14</v>
      </c>
      <c r="D35" s="41">
        <v>43894</v>
      </c>
      <c r="E35" s="41">
        <v>44623</v>
      </c>
      <c r="F35" s="42"/>
      <c r="G35" s="41">
        <v>43891</v>
      </c>
      <c r="H35" s="41">
        <v>44316</v>
      </c>
      <c r="I35" s="42">
        <v>14</v>
      </c>
      <c r="J35" s="83" t="s">
        <v>91</v>
      </c>
      <c r="K35" s="8"/>
      <c r="L35" s="43" t="s">
        <v>20</v>
      </c>
      <c r="M35" s="8"/>
      <c r="N35" s="48" t="s">
        <v>79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30" customHeight="1" x14ac:dyDescent="0.2">
      <c r="A36" s="84">
        <v>8</v>
      </c>
      <c r="B36" s="72" t="s">
        <v>92</v>
      </c>
      <c r="C36" s="85" t="s">
        <v>14</v>
      </c>
      <c r="D36" s="86">
        <v>43894</v>
      </c>
      <c r="E36" s="86">
        <v>44623</v>
      </c>
      <c r="F36" s="85" t="s">
        <v>71</v>
      </c>
      <c r="G36" s="86">
        <v>43891</v>
      </c>
      <c r="H36" s="86">
        <v>44681</v>
      </c>
      <c r="I36" s="85">
        <v>26</v>
      </c>
      <c r="J36" s="66" t="s">
        <v>93</v>
      </c>
      <c r="K36" s="8"/>
      <c r="L36" s="67" t="s">
        <v>20</v>
      </c>
      <c r="M36" s="8"/>
      <c r="N36" s="87" t="s">
        <v>94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30" customHeight="1" x14ac:dyDescent="0.2">
      <c r="A37" s="84">
        <v>9</v>
      </c>
      <c r="B37" s="72" t="s">
        <v>95</v>
      </c>
      <c r="C37" s="85" t="s">
        <v>14</v>
      </c>
      <c r="D37" s="86">
        <v>43893</v>
      </c>
      <c r="E37" s="86">
        <v>44622</v>
      </c>
      <c r="F37" s="85"/>
      <c r="G37" s="86">
        <v>43891</v>
      </c>
      <c r="H37" s="86">
        <v>44439</v>
      </c>
      <c r="I37" s="85">
        <v>18</v>
      </c>
      <c r="J37" s="66" t="s">
        <v>96</v>
      </c>
      <c r="K37" s="8"/>
      <c r="L37" s="67" t="s">
        <v>20</v>
      </c>
      <c r="M37" s="8"/>
      <c r="N37" s="87" t="s">
        <v>97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2">
      <c r="A38" s="82">
        <v>10</v>
      </c>
      <c r="B38" s="72" t="s">
        <v>98</v>
      </c>
      <c r="C38" s="42" t="s">
        <v>14</v>
      </c>
      <c r="D38" s="41">
        <v>43893</v>
      </c>
      <c r="E38" s="41">
        <v>44622</v>
      </c>
      <c r="F38" s="42"/>
      <c r="G38" s="41">
        <v>43891</v>
      </c>
      <c r="H38" s="41">
        <v>44620</v>
      </c>
      <c r="I38" s="42">
        <v>24</v>
      </c>
      <c r="J38" s="46" t="s">
        <v>99</v>
      </c>
      <c r="K38" s="8"/>
      <c r="L38" s="47" t="s">
        <v>38</v>
      </c>
      <c r="M38" s="8"/>
      <c r="N38" s="48" t="s">
        <v>100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2">
      <c r="A39" s="69">
        <v>11</v>
      </c>
      <c r="B39" s="72" t="s">
        <v>101</v>
      </c>
      <c r="C39" s="42" t="s">
        <v>14</v>
      </c>
      <c r="D39" s="41">
        <v>43893</v>
      </c>
      <c r="E39" s="41">
        <v>44622</v>
      </c>
      <c r="F39" s="42"/>
      <c r="G39" s="41">
        <v>43891</v>
      </c>
      <c r="H39" s="41">
        <v>44377</v>
      </c>
      <c r="I39" s="42">
        <v>16</v>
      </c>
      <c r="J39" s="46" t="s">
        <v>102</v>
      </c>
      <c r="K39" s="8"/>
      <c r="L39" s="47" t="s">
        <v>38</v>
      </c>
      <c r="M39" s="8"/>
      <c r="N39" s="48" t="s">
        <v>103</v>
      </c>
      <c r="O39" s="3"/>
      <c r="P39" s="3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</row>
    <row r="40" spans="1:34" ht="15.75" customHeight="1" x14ac:dyDescent="0.2">
      <c r="A40" s="69">
        <v>12</v>
      </c>
      <c r="B40" s="89" t="s">
        <v>104</v>
      </c>
      <c r="C40" s="61" t="s">
        <v>14</v>
      </c>
      <c r="D40" s="60">
        <v>43893</v>
      </c>
      <c r="E40" s="60">
        <v>44622</v>
      </c>
      <c r="F40" s="61"/>
      <c r="G40" s="60">
        <v>43891</v>
      </c>
      <c r="H40" s="60">
        <v>44620</v>
      </c>
      <c r="I40" s="61">
        <v>24</v>
      </c>
      <c r="J40" s="46" t="s">
        <v>105</v>
      </c>
      <c r="K40" s="8"/>
      <c r="L40" s="47" t="s">
        <v>25</v>
      </c>
      <c r="M40" s="8"/>
      <c r="N40" s="62" t="s">
        <v>100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customHeight="1" x14ac:dyDescent="0.2">
      <c r="A41" s="69">
        <v>13</v>
      </c>
      <c r="B41" s="78" t="s">
        <v>106</v>
      </c>
      <c r="C41" s="42" t="s">
        <v>14</v>
      </c>
      <c r="D41" s="41">
        <v>43893</v>
      </c>
      <c r="E41" s="41">
        <v>44622</v>
      </c>
      <c r="F41" s="42" t="s">
        <v>71</v>
      </c>
      <c r="G41" s="41">
        <v>43891</v>
      </c>
      <c r="H41" s="41">
        <v>44681</v>
      </c>
      <c r="I41" s="42">
        <v>26</v>
      </c>
      <c r="J41" s="46" t="s">
        <v>54</v>
      </c>
      <c r="K41" s="8"/>
      <c r="L41" s="47" t="s">
        <v>25</v>
      </c>
      <c r="M41" s="8"/>
      <c r="N41" s="81" t="s">
        <v>107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customHeight="1" x14ac:dyDescent="0.2">
      <c r="A42" s="90">
        <v>14</v>
      </c>
      <c r="B42" s="72" t="s">
        <v>108</v>
      </c>
      <c r="C42" s="73" t="s">
        <v>14</v>
      </c>
      <c r="D42" s="41">
        <v>43893</v>
      </c>
      <c r="E42" s="41">
        <v>44622</v>
      </c>
      <c r="F42" s="42"/>
      <c r="G42" s="41">
        <v>43891</v>
      </c>
      <c r="H42" s="41">
        <v>43921</v>
      </c>
      <c r="I42" s="42">
        <v>1</v>
      </c>
      <c r="J42" s="83" t="s">
        <v>83</v>
      </c>
      <c r="K42" s="8"/>
      <c r="L42" s="43" t="s">
        <v>20</v>
      </c>
      <c r="M42" s="8"/>
      <c r="N42" s="48" t="s">
        <v>109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customHeight="1" x14ac:dyDescent="0.2">
      <c r="A43" s="91">
        <v>1</v>
      </c>
      <c r="B43" s="92" t="s">
        <v>110</v>
      </c>
      <c r="C43" s="42" t="s">
        <v>14</v>
      </c>
      <c r="D43" s="41">
        <v>43536</v>
      </c>
      <c r="E43" s="41">
        <v>44266</v>
      </c>
      <c r="F43" s="42"/>
      <c r="G43" s="41">
        <v>43556</v>
      </c>
      <c r="H43" s="60">
        <v>44255</v>
      </c>
      <c r="I43" s="61">
        <v>24</v>
      </c>
      <c r="J43" s="46" t="s">
        <v>102</v>
      </c>
      <c r="K43" s="8"/>
      <c r="L43" s="47" t="s">
        <v>16</v>
      </c>
      <c r="M43" s="8"/>
      <c r="N43" s="62" t="s">
        <v>111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customHeight="1" x14ac:dyDescent="0.2">
      <c r="A44" s="91">
        <v>2</v>
      </c>
      <c r="B44" s="93" t="s">
        <v>112</v>
      </c>
      <c r="C44" s="42" t="s">
        <v>14</v>
      </c>
      <c r="D44" s="41">
        <v>43536</v>
      </c>
      <c r="E44" s="41">
        <v>44266</v>
      </c>
      <c r="F44" s="42" t="s">
        <v>71</v>
      </c>
      <c r="G44" s="41">
        <v>43556</v>
      </c>
      <c r="H44" s="60">
        <v>44316</v>
      </c>
      <c r="I44" s="61">
        <v>25</v>
      </c>
      <c r="J44" s="46" t="s">
        <v>102</v>
      </c>
      <c r="K44" s="8"/>
      <c r="L44" s="47" t="s">
        <v>16</v>
      </c>
      <c r="M44" s="8"/>
      <c r="N44" s="48" t="s">
        <v>113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customHeight="1" x14ac:dyDescent="0.2">
      <c r="A45" s="91">
        <v>3</v>
      </c>
      <c r="B45" s="92" t="s">
        <v>114</v>
      </c>
      <c r="C45" s="73" t="s">
        <v>14</v>
      </c>
      <c r="D45" s="41">
        <v>43536</v>
      </c>
      <c r="E45" s="41">
        <v>44266</v>
      </c>
      <c r="F45" s="42" t="s">
        <v>71</v>
      </c>
      <c r="G45" s="41">
        <v>43556</v>
      </c>
      <c r="H45" s="60">
        <v>44316</v>
      </c>
      <c r="I45" s="61">
        <v>25</v>
      </c>
      <c r="J45" s="46" t="s">
        <v>115</v>
      </c>
      <c r="K45" s="8"/>
      <c r="L45" s="47" t="s">
        <v>20</v>
      </c>
      <c r="M45" s="8"/>
      <c r="N45" s="48" t="s">
        <v>116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customHeight="1" x14ac:dyDescent="0.2">
      <c r="A46" s="91">
        <v>4</v>
      </c>
      <c r="B46" s="92" t="s">
        <v>117</v>
      </c>
      <c r="C46" s="42" t="s">
        <v>14</v>
      </c>
      <c r="D46" s="41">
        <v>43536</v>
      </c>
      <c r="E46" s="41">
        <v>44266</v>
      </c>
      <c r="F46" s="42"/>
      <c r="G46" s="41">
        <v>43556</v>
      </c>
      <c r="H46" s="41">
        <v>44255</v>
      </c>
      <c r="I46" s="42">
        <v>23</v>
      </c>
      <c r="J46" s="46" t="s">
        <v>54</v>
      </c>
      <c r="K46" s="8"/>
      <c r="L46" s="47" t="s">
        <v>25</v>
      </c>
      <c r="M46" s="8"/>
      <c r="N46" s="48" t="s">
        <v>118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customHeight="1" x14ac:dyDescent="0.2">
      <c r="A47" s="94">
        <v>1</v>
      </c>
      <c r="B47" s="95" t="s">
        <v>119</v>
      </c>
      <c r="C47" s="42" t="s">
        <v>14</v>
      </c>
      <c r="D47" s="41">
        <v>43160</v>
      </c>
      <c r="E47" s="41">
        <v>43889</v>
      </c>
      <c r="F47" s="42"/>
      <c r="G47" s="41">
        <v>43160</v>
      </c>
      <c r="H47" s="41">
        <v>43889</v>
      </c>
      <c r="I47" s="42">
        <v>24</v>
      </c>
      <c r="J47" s="46" t="s">
        <v>120</v>
      </c>
      <c r="K47" s="8"/>
      <c r="L47" s="47" t="s">
        <v>16</v>
      </c>
      <c r="M47" s="8"/>
      <c r="N47" s="48" t="s">
        <v>121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customHeight="1" x14ac:dyDescent="0.2">
      <c r="A48" s="94">
        <v>2</v>
      </c>
      <c r="B48" s="95" t="s">
        <v>122</v>
      </c>
      <c r="C48" s="42" t="s">
        <v>14</v>
      </c>
      <c r="D48" s="41">
        <v>43160</v>
      </c>
      <c r="E48" s="41">
        <v>43889</v>
      </c>
      <c r="F48" s="42"/>
      <c r="G48" s="41">
        <v>43160</v>
      </c>
      <c r="H48" s="41">
        <v>43889</v>
      </c>
      <c r="I48" s="42">
        <v>24</v>
      </c>
      <c r="J48" s="46" t="s">
        <v>29</v>
      </c>
      <c r="K48" s="8"/>
      <c r="L48" s="47" t="s">
        <v>16</v>
      </c>
      <c r="M48" s="8"/>
      <c r="N48" s="48" t="s">
        <v>123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6" ht="15.75" customHeight="1" x14ac:dyDescent="0.2">
      <c r="A49" s="94">
        <v>3</v>
      </c>
      <c r="B49" s="95" t="s">
        <v>124</v>
      </c>
      <c r="C49" s="42" t="s">
        <v>14</v>
      </c>
      <c r="D49" s="41">
        <v>43160</v>
      </c>
      <c r="E49" s="41">
        <v>43889</v>
      </c>
      <c r="F49" s="42"/>
      <c r="G49" s="41">
        <v>43160</v>
      </c>
      <c r="H49" s="60">
        <v>43889</v>
      </c>
      <c r="I49" s="61">
        <v>22</v>
      </c>
      <c r="J49" s="83" t="s">
        <v>125</v>
      </c>
      <c r="K49" s="8"/>
      <c r="L49" s="43" t="s">
        <v>16</v>
      </c>
      <c r="M49" s="8"/>
      <c r="N49" s="48" t="s">
        <v>126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6" ht="15.75" customHeight="1" x14ac:dyDescent="0.2">
      <c r="A50" s="96">
        <v>1</v>
      </c>
      <c r="B50" s="95" t="s">
        <v>127</v>
      </c>
      <c r="C50" s="42" t="s">
        <v>14</v>
      </c>
      <c r="D50" s="41">
        <v>42828</v>
      </c>
      <c r="E50" s="41">
        <v>43557</v>
      </c>
      <c r="F50" s="41"/>
      <c r="G50" s="41">
        <v>42856</v>
      </c>
      <c r="H50" s="41">
        <v>43555</v>
      </c>
      <c r="I50" s="42">
        <v>23</v>
      </c>
      <c r="J50" s="83" t="s">
        <v>115</v>
      </c>
      <c r="K50" s="8"/>
      <c r="L50" s="43" t="s">
        <v>20</v>
      </c>
      <c r="M50" s="8"/>
      <c r="N50" s="48" t="s">
        <v>128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6" ht="15.75" customHeight="1" x14ac:dyDescent="0.2">
      <c r="A51" s="96">
        <v>2</v>
      </c>
      <c r="B51" s="95" t="s">
        <v>129</v>
      </c>
      <c r="C51" s="42" t="s">
        <v>14</v>
      </c>
      <c r="D51" s="41">
        <v>42829</v>
      </c>
      <c r="E51" s="41">
        <v>43558</v>
      </c>
      <c r="F51" s="42"/>
      <c r="G51" s="41">
        <v>42856</v>
      </c>
      <c r="H51" s="41">
        <v>43555</v>
      </c>
      <c r="I51" s="42">
        <v>23</v>
      </c>
      <c r="J51" s="46" t="s">
        <v>130</v>
      </c>
      <c r="K51" s="8"/>
      <c r="L51" s="47" t="s">
        <v>25</v>
      </c>
      <c r="M51" s="8"/>
      <c r="N51" s="48" t="s">
        <v>131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6" ht="15.75" customHeight="1" x14ac:dyDescent="0.2">
      <c r="A52" s="96">
        <v>3</v>
      </c>
      <c r="B52" s="95" t="s">
        <v>132</v>
      </c>
      <c r="C52" s="42" t="s">
        <v>14</v>
      </c>
      <c r="D52" s="41">
        <v>42829</v>
      </c>
      <c r="E52" s="41">
        <v>43558</v>
      </c>
      <c r="F52" s="41"/>
      <c r="G52" s="41">
        <v>42826</v>
      </c>
      <c r="H52" s="41">
        <v>43555</v>
      </c>
      <c r="I52" s="42">
        <v>24</v>
      </c>
      <c r="J52" s="46" t="s">
        <v>133</v>
      </c>
      <c r="K52" s="8"/>
      <c r="L52" s="47" t="s">
        <v>20</v>
      </c>
      <c r="M52" s="8"/>
      <c r="N52" s="48" t="s">
        <v>134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6" ht="15.75" customHeight="1" x14ac:dyDescent="0.2">
      <c r="A53" s="96">
        <v>4</v>
      </c>
      <c r="B53" s="95" t="s">
        <v>135</v>
      </c>
      <c r="C53" s="42" t="s">
        <v>14</v>
      </c>
      <c r="D53" s="41">
        <v>42829</v>
      </c>
      <c r="E53" s="41">
        <v>43558</v>
      </c>
      <c r="F53" s="42"/>
      <c r="G53" s="41">
        <v>42826</v>
      </c>
      <c r="H53" s="41">
        <v>43555</v>
      </c>
      <c r="I53" s="42">
        <v>23</v>
      </c>
      <c r="J53" s="83" t="s">
        <v>136</v>
      </c>
      <c r="K53" s="8"/>
      <c r="L53" s="43" t="s">
        <v>38</v>
      </c>
      <c r="M53" s="8"/>
      <c r="N53" s="48" t="s">
        <v>137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6" ht="15.75" customHeight="1" x14ac:dyDescent="0.2">
      <c r="A54" s="96">
        <v>5</v>
      </c>
      <c r="B54" s="95" t="s">
        <v>138</v>
      </c>
      <c r="C54" s="42" t="s">
        <v>14</v>
      </c>
      <c r="D54" s="41">
        <v>42828</v>
      </c>
      <c r="E54" s="41">
        <v>43557</v>
      </c>
      <c r="F54" s="41"/>
      <c r="G54" s="41">
        <v>42826</v>
      </c>
      <c r="H54" s="41">
        <v>43555</v>
      </c>
      <c r="I54" s="42">
        <v>24</v>
      </c>
      <c r="J54" s="83" t="s">
        <v>15</v>
      </c>
      <c r="K54" s="8"/>
      <c r="L54" s="43" t="s">
        <v>20</v>
      </c>
      <c r="M54" s="8"/>
      <c r="N54" s="48" t="s">
        <v>139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6" ht="15.75" customHeight="1" x14ac:dyDescent="0.2">
      <c r="A55" s="96">
        <v>6</v>
      </c>
      <c r="B55" s="95" t="s">
        <v>140</v>
      </c>
      <c r="C55" s="42" t="s">
        <v>14</v>
      </c>
      <c r="D55" s="41">
        <v>42829</v>
      </c>
      <c r="E55" s="41">
        <v>43558</v>
      </c>
      <c r="F55" s="42"/>
      <c r="G55" s="41">
        <v>42826</v>
      </c>
      <c r="H55" s="41">
        <v>43555</v>
      </c>
      <c r="I55" s="42">
        <v>23</v>
      </c>
      <c r="J55" s="83" t="s">
        <v>136</v>
      </c>
      <c r="K55" s="8"/>
      <c r="L55" s="43" t="s">
        <v>38</v>
      </c>
      <c r="M55" s="8"/>
      <c r="N55" s="48" t="s">
        <v>141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97"/>
      <c r="AJ55" s="97"/>
    </row>
    <row r="56" spans="1:36" ht="15.75" customHeight="1" thickBot="1" x14ac:dyDescent="0.25">
      <c r="A56" s="98"/>
      <c r="B56" s="3"/>
      <c r="C56" s="98"/>
      <c r="D56" s="99"/>
      <c r="E56" s="99"/>
      <c r="F56" s="98"/>
      <c r="G56" s="99"/>
      <c r="H56" s="99"/>
      <c r="I56" s="98"/>
      <c r="J56" s="100"/>
      <c r="K56" s="101"/>
      <c r="L56" s="102"/>
      <c r="M56" s="101"/>
      <c r="N56" s="10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97"/>
      <c r="AJ56" s="97"/>
    </row>
    <row r="57" spans="1:36" ht="15.75" customHeight="1" thickBot="1" x14ac:dyDescent="0.25">
      <c r="A57" s="103"/>
      <c r="B57" s="88"/>
      <c r="C57" s="103"/>
      <c r="D57" s="104"/>
      <c r="E57" s="104"/>
      <c r="F57" s="103"/>
      <c r="G57" s="105" t="s">
        <v>142</v>
      </c>
      <c r="H57" s="106"/>
      <c r="I57" s="106"/>
      <c r="J57" s="107"/>
      <c r="K57" s="108"/>
      <c r="L57" s="108"/>
      <c r="M57" s="108"/>
      <c r="N57" s="108"/>
      <c r="O57" s="3"/>
      <c r="P57" s="3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97"/>
      <c r="AJ57" s="97"/>
    </row>
    <row r="58" spans="1:36" ht="15.75" customHeight="1" x14ac:dyDescent="0.2">
      <c r="A58" s="103"/>
      <c r="B58" s="109" t="s">
        <v>143</v>
      </c>
      <c r="C58" s="110">
        <v>9</v>
      </c>
      <c r="D58" s="104"/>
      <c r="E58" s="104"/>
      <c r="F58" s="103"/>
      <c r="G58" s="111" t="s">
        <v>144</v>
      </c>
      <c r="H58" s="112"/>
      <c r="I58" s="112"/>
      <c r="J58" s="113"/>
      <c r="K58" s="108"/>
      <c r="L58" s="108"/>
      <c r="M58" s="108"/>
      <c r="N58" s="108"/>
      <c r="O58" s="3"/>
      <c r="P58" s="3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97"/>
      <c r="AJ58" s="97"/>
    </row>
    <row r="59" spans="1:36" ht="15.75" customHeight="1" x14ac:dyDescent="0.2">
      <c r="A59" s="103"/>
      <c r="B59" s="114" t="s">
        <v>145</v>
      </c>
      <c r="C59" s="115">
        <v>13</v>
      </c>
      <c r="D59" s="104"/>
      <c r="E59" s="104"/>
      <c r="F59" s="103"/>
      <c r="G59" s="116" t="s">
        <v>146</v>
      </c>
      <c r="H59" s="2"/>
      <c r="I59" s="2"/>
      <c r="J59" s="117"/>
      <c r="K59" s="108"/>
      <c r="L59" s="108"/>
      <c r="M59" s="108"/>
      <c r="N59" s="108"/>
      <c r="O59" s="3"/>
      <c r="P59" s="3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</row>
    <row r="60" spans="1:36" ht="15.75" customHeight="1" x14ac:dyDescent="0.2">
      <c r="A60" s="98"/>
      <c r="B60" s="114" t="s">
        <v>147</v>
      </c>
      <c r="C60" s="115">
        <v>17</v>
      </c>
      <c r="D60" s="98"/>
      <c r="E60" s="98"/>
      <c r="F60" s="98"/>
      <c r="G60" s="118" t="s">
        <v>148</v>
      </c>
      <c r="H60" s="2"/>
      <c r="I60" s="2"/>
      <c r="J60" s="117"/>
      <c r="K60" s="108"/>
      <c r="L60" s="108"/>
      <c r="M60" s="108"/>
      <c r="N60" s="10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6" ht="15.75" customHeight="1" x14ac:dyDescent="0.2">
      <c r="A61" s="98"/>
      <c r="B61" s="114" t="s">
        <v>149</v>
      </c>
      <c r="C61" s="115">
        <v>15</v>
      </c>
      <c r="D61" s="98"/>
      <c r="E61" s="98"/>
      <c r="F61" s="98"/>
      <c r="G61" s="119" t="s">
        <v>150</v>
      </c>
      <c r="H61" s="4"/>
      <c r="I61" s="4"/>
      <c r="J61" s="120"/>
      <c r="K61" s="108"/>
      <c r="L61" s="108"/>
      <c r="M61" s="108"/>
      <c r="N61" s="108"/>
      <c r="O61" s="3"/>
      <c r="P61" s="3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1:36" ht="15.75" customHeight="1" x14ac:dyDescent="0.2">
      <c r="A62" s="98"/>
      <c r="B62" s="114" t="s">
        <v>151</v>
      </c>
      <c r="C62" s="115">
        <v>8</v>
      </c>
      <c r="D62" s="98"/>
      <c r="E62" s="98"/>
      <c r="F62" s="98"/>
      <c r="G62" s="122" t="s">
        <v>152</v>
      </c>
      <c r="H62" s="7"/>
      <c r="I62" s="7"/>
      <c r="J62" s="123"/>
      <c r="K62" s="108"/>
      <c r="L62" s="108"/>
      <c r="M62" s="108"/>
      <c r="N62" s="108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1:36" ht="15.75" customHeight="1" x14ac:dyDescent="0.2">
      <c r="A63" s="98"/>
      <c r="B63" s="114" t="s">
        <v>153</v>
      </c>
      <c r="C63" s="115">
        <v>9</v>
      </c>
      <c r="D63" s="97"/>
      <c r="E63" s="98"/>
      <c r="F63" s="98"/>
      <c r="G63" s="124" t="s">
        <v>154</v>
      </c>
      <c r="H63" s="7"/>
      <c r="I63" s="7"/>
      <c r="J63" s="123"/>
      <c r="K63" s="108"/>
      <c r="L63" s="108"/>
      <c r="M63" s="108"/>
      <c r="N63" s="108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1:36" ht="15.75" customHeight="1" x14ac:dyDescent="0.2">
      <c r="A64" s="98"/>
      <c r="B64" s="114" t="s">
        <v>155</v>
      </c>
      <c r="C64" s="115">
        <v>19</v>
      </c>
      <c r="D64" s="97"/>
      <c r="E64" s="98"/>
      <c r="F64" s="98"/>
      <c r="G64" s="125" t="s">
        <v>156</v>
      </c>
      <c r="H64" s="7"/>
      <c r="I64" s="7"/>
      <c r="J64" s="123"/>
      <c r="K64" s="108"/>
      <c r="L64" s="108"/>
      <c r="M64" s="108"/>
      <c r="N64" s="108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1:36" ht="15.75" customHeight="1" x14ac:dyDescent="0.2">
      <c r="A65" s="98"/>
      <c r="B65" s="114" t="s">
        <v>157</v>
      </c>
      <c r="C65" s="115">
        <v>19</v>
      </c>
      <c r="D65" s="97"/>
      <c r="E65" s="98"/>
      <c r="F65" s="98"/>
      <c r="G65" s="126" t="s">
        <v>158</v>
      </c>
      <c r="H65" s="7"/>
      <c r="I65" s="7"/>
      <c r="J65" s="123"/>
      <c r="K65" s="108"/>
      <c r="L65" s="108"/>
      <c r="M65" s="108"/>
      <c r="N65" s="108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1:36" ht="15.75" customHeight="1" x14ac:dyDescent="0.2">
      <c r="A66" s="98"/>
      <c r="B66" s="114" t="s">
        <v>159</v>
      </c>
      <c r="C66" s="115">
        <v>17</v>
      </c>
      <c r="D66" s="97"/>
      <c r="E66" s="98"/>
      <c r="F66" s="98"/>
      <c r="G66" s="127" t="s">
        <v>160</v>
      </c>
      <c r="H66" s="7"/>
      <c r="I66" s="7"/>
      <c r="J66" s="123"/>
      <c r="K66" s="108"/>
      <c r="L66" s="108"/>
      <c r="M66" s="108"/>
      <c r="N66" s="108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1:36" ht="15.75" customHeight="1" x14ac:dyDescent="0.2">
      <c r="A67" s="98"/>
      <c r="B67" s="114" t="s">
        <v>161</v>
      </c>
      <c r="C67" s="115">
        <v>11</v>
      </c>
      <c r="D67" s="97"/>
      <c r="E67" s="98"/>
      <c r="F67" s="98"/>
      <c r="G67" s="128" t="s">
        <v>162</v>
      </c>
      <c r="H67" s="7"/>
      <c r="I67" s="7"/>
      <c r="J67" s="123"/>
      <c r="K67" s="108"/>
      <c r="L67" s="108"/>
      <c r="M67" s="108"/>
      <c r="N67" s="108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1:36" ht="15.75" customHeight="1" x14ac:dyDescent="0.2">
      <c r="A68" s="98"/>
      <c r="B68" s="114" t="s">
        <v>163</v>
      </c>
      <c r="C68" s="115">
        <v>12</v>
      </c>
      <c r="D68" s="97"/>
      <c r="E68" s="98"/>
      <c r="F68" s="98"/>
      <c r="G68" s="129" t="s">
        <v>164</v>
      </c>
      <c r="H68" s="7"/>
      <c r="I68" s="7"/>
      <c r="J68" s="123"/>
      <c r="K68" s="108"/>
      <c r="L68" s="108"/>
      <c r="M68" s="108"/>
      <c r="N68" s="108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1:36" ht="15" customHeight="1" thickBot="1" x14ac:dyDescent="0.25">
      <c r="A69" s="130"/>
      <c r="B69" s="114" t="s">
        <v>165</v>
      </c>
      <c r="C69" s="115">
        <v>11</v>
      </c>
      <c r="D69" s="97"/>
      <c r="E69" s="98"/>
      <c r="F69" s="98"/>
      <c r="G69" s="131" t="s">
        <v>166</v>
      </c>
      <c r="H69" s="132"/>
      <c r="I69" s="132"/>
      <c r="J69" s="133"/>
      <c r="K69" s="108"/>
      <c r="L69" s="108"/>
      <c r="M69" s="108"/>
      <c r="N69" s="108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97"/>
      <c r="AJ69" s="97"/>
    </row>
    <row r="70" spans="1:36" ht="15" customHeight="1" x14ac:dyDescent="0.2">
      <c r="A70" s="98"/>
      <c r="B70" s="97"/>
      <c r="C70" s="97"/>
      <c r="D70" s="97"/>
      <c r="E70" s="98"/>
      <c r="F70" s="98"/>
      <c r="G70" s="134"/>
      <c r="H70" s="101"/>
      <c r="I70" s="101"/>
      <c r="J70" s="101"/>
      <c r="K70" s="134"/>
      <c r="L70" s="134"/>
      <c r="M70" s="101"/>
      <c r="N70" s="108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97"/>
      <c r="AJ70" s="97"/>
    </row>
    <row r="71" spans="1:36" ht="15" customHeight="1" thickBot="1" x14ac:dyDescent="0.25">
      <c r="A71" s="98"/>
      <c r="B71" s="97"/>
      <c r="C71" s="97"/>
      <c r="D71" s="97"/>
      <c r="E71" s="98"/>
      <c r="F71" s="98"/>
      <c r="G71" s="134"/>
      <c r="H71" s="134"/>
      <c r="I71" s="134"/>
      <c r="J71" s="134"/>
      <c r="K71" s="134"/>
      <c r="L71" s="134"/>
      <c r="M71" s="101"/>
      <c r="N71" s="108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97"/>
      <c r="AJ71" s="97"/>
    </row>
    <row r="72" spans="1:36" ht="15" customHeight="1" x14ac:dyDescent="0.2">
      <c r="A72" s="98"/>
      <c r="B72" s="135" t="s">
        <v>167</v>
      </c>
      <c r="C72" s="136"/>
      <c r="D72" s="137">
        <v>2017</v>
      </c>
      <c r="E72" s="138">
        <v>2018</v>
      </c>
      <c r="F72" s="138">
        <v>2019</v>
      </c>
      <c r="G72" s="138">
        <v>2020</v>
      </c>
      <c r="H72" s="138">
        <v>2021</v>
      </c>
      <c r="I72" s="139">
        <v>2022</v>
      </c>
      <c r="J72" s="138">
        <v>2023</v>
      </c>
      <c r="K72" s="138">
        <v>2024</v>
      </c>
      <c r="L72" s="138" t="s">
        <v>168</v>
      </c>
      <c r="M72" s="110">
        <v>2026</v>
      </c>
      <c r="N72" s="108" t="s">
        <v>169</v>
      </c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97"/>
      <c r="AJ72" s="97"/>
    </row>
    <row r="73" spans="1:36" ht="15" customHeight="1" x14ac:dyDescent="0.2">
      <c r="A73" s="98"/>
      <c r="B73" s="140" t="s">
        <v>170</v>
      </c>
      <c r="C73" s="141" t="s">
        <v>171</v>
      </c>
      <c r="D73" s="142">
        <v>6</v>
      </c>
      <c r="E73" s="9">
        <v>9</v>
      </c>
      <c r="F73" s="9">
        <v>13</v>
      </c>
      <c r="G73" s="9">
        <v>21</v>
      </c>
      <c r="H73" s="9">
        <v>17</v>
      </c>
      <c r="I73" s="143">
        <v>18</v>
      </c>
      <c r="J73" s="9">
        <v>22</v>
      </c>
      <c r="K73" s="9">
        <v>18</v>
      </c>
      <c r="L73" s="144"/>
      <c r="M73" s="145"/>
      <c r="N73" s="108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1:36" ht="15" customHeight="1" x14ac:dyDescent="0.2">
      <c r="A74" s="98"/>
      <c r="B74" s="146"/>
      <c r="C74" s="147" t="s">
        <v>172</v>
      </c>
      <c r="D74" s="142">
        <v>52</v>
      </c>
      <c r="E74" s="9">
        <v>102</v>
      </c>
      <c r="F74" s="9">
        <v>90</v>
      </c>
      <c r="G74" s="9">
        <v>187</v>
      </c>
      <c r="H74" s="9">
        <v>133</v>
      </c>
      <c r="I74" s="143">
        <v>91</v>
      </c>
      <c r="J74" s="9">
        <v>215</v>
      </c>
      <c r="K74" s="9">
        <v>151</v>
      </c>
      <c r="L74" s="144"/>
      <c r="M74" s="145"/>
      <c r="N74" s="108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1:36" ht="15" customHeight="1" thickBot="1" x14ac:dyDescent="0.25">
      <c r="A75" s="98"/>
      <c r="B75" s="148"/>
      <c r="C75" s="149" t="s">
        <v>173</v>
      </c>
      <c r="D75" s="150">
        <v>83200</v>
      </c>
      <c r="E75" s="151">
        <v>163200</v>
      </c>
      <c r="F75" s="151">
        <v>144000</v>
      </c>
      <c r="G75" s="151">
        <v>299200</v>
      </c>
      <c r="H75" s="151">
        <v>212800</v>
      </c>
      <c r="I75" s="152">
        <v>174720</v>
      </c>
      <c r="J75" s="151">
        <v>451500</v>
      </c>
      <c r="K75" s="151">
        <f>K74*2100</f>
        <v>317100</v>
      </c>
      <c r="L75" s="153"/>
      <c r="M75" s="154"/>
      <c r="N75" s="108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1:36" ht="15" customHeight="1" x14ac:dyDescent="0.2">
      <c r="A76" s="98"/>
      <c r="B76" s="155"/>
      <c r="C76" s="155"/>
      <c r="D76" s="97"/>
      <c r="E76" s="98"/>
      <c r="F76" s="98"/>
      <c r="G76" s="134"/>
      <c r="H76" s="134"/>
      <c r="I76" s="134"/>
      <c r="J76" s="134"/>
      <c r="K76" s="134"/>
      <c r="L76" s="134"/>
      <c r="M76" s="101"/>
      <c r="N76" s="108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97"/>
      <c r="AJ76" s="97"/>
    </row>
    <row r="77" spans="1:36" ht="15.75" customHeight="1" x14ac:dyDescent="0.2">
      <c r="A77" s="6" t="s">
        <v>174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97"/>
      <c r="AJ77" s="97"/>
    </row>
    <row r="78" spans="1:36" ht="15.75" customHeight="1" x14ac:dyDescent="0.2">
      <c r="A78" s="24"/>
      <c r="B78" s="10" t="s">
        <v>2</v>
      </c>
      <c r="C78" s="156" t="s">
        <v>3</v>
      </c>
      <c r="D78" s="11" t="s">
        <v>4</v>
      </c>
      <c r="E78" s="11" t="s">
        <v>5</v>
      </c>
      <c r="F78" s="24" t="s">
        <v>6</v>
      </c>
      <c r="G78" s="24" t="s">
        <v>7</v>
      </c>
      <c r="H78" s="24" t="s">
        <v>8</v>
      </c>
      <c r="I78" s="24" t="s">
        <v>9</v>
      </c>
      <c r="J78" s="157" t="s">
        <v>10</v>
      </c>
      <c r="K78" s="8"/>
      <c r="L78" s="157" t="s">
        <v>11</v>
      </c>
      <c r="M78" s="8"/>
      <c r="N78" s="158" t="s">
        <v>12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6" ht="15.75" customHeight="1" x14ac:dyDescent="0.2">
      <c r="A79" s="15">
        <v>1</v>
      </c>
      <c r="B79" s="16" t="s">
        <v>175</v>
      </c>
      <c r="C79" s="9" t="s">
        <v>14</v>
      </c>
      <c r="D79" s="17">
        <v>45498</v>
      </c>
      <c r="E79" s="17">
        <v>46227</v>
      </c>
      <c r="F79" s="9"/>
      <c r="G79" s="17">
        <v>45505</v>
      </c>
      <c r="H79" s="17">
        <v>46234</v>
      </c>
      <c r="I79" s="9">
        <v>24</v>
      </c>
      <c r="J79" s="18" t="s">
        <v>176</v>
      </c>
      <c r="K79" s="8"/>
      <c r="L79" s="19" t="s">
        <v>177</v>
      </c>
      <c r="M79" s="8"/>
      <c r="N79" s="20" t="s">
        <v>17</v>
      </c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</row>
    <row r="80" spans="1:36" ht="15.75" customHeight="1" x14ac:dyDescent="0.2">
      <c r="A80" s="15">
        <v>2</v>
      </c>
      <c r="B80" s="16" t="s">
        <v>178</v>
      </c>
      <c r="C80" s="9" t="s">
        <v>14</v>
      </c>
      <c r="D80" s="17">
        <v>45498</v>
      </c>
      <c r="E80" s="17">
        <v>46227</v>
      </c>
      <c r="F80" s="9"/>
      <c r="G80" s="17">
        <v>45505</v>
      </c>
      <c r="H80" s="17">
        <v>46234</v>
      </c>
      <c r="I80" s="9">
        <v>24</v>
      </c>
      <c r="J80" s="18" t="s">
        <v>179</v>
      </c>
      <c r="K80" s="8"/>
      <c r="L80" s="26" t="s">
        <v>20</v>
      </c>
      <c r="M80" s="8"/>
      <c r="N80" s="20" t="s">
        <v>17</v>
      </c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</row>
    <row r="81" spans="1:36" ht="15.75" customHeight="1" x14ac:dyDescent="0.2">
      <c r="A81" s="15">
        <v>3</v>
      </c>
      <c r="B81" s="16" t="s">
        <v>180</v>
      </c>
      <c r="C81" s="9" t="s">
        <v>14</v>
      </c>
      <c r="D81" s="17">
        <v>45498</v>
      </c>
      <c r="E81" s="17">
        <v>46227</v>
      </c>
      <c r="F81" s="9"/>
      <c r="G81" s="17">
        <v>45505</v>
      </c>
      <c r="H81" s="17">
        <v>46234</v>
      </c>
      <c r="I81" s="9">
        <v>24</v>
      </c>
      <c r="J81" s="18" t="s">
        <v>115</v>
      </c>
      <c r="K81" s="8"/>
      <c r="L81" s="26" t="s">
        <v>20</v>
      </c>
      <c r="M81" s="8"/>
      <c r="N81" s="20" t="s">
        <v>17</v>
      </c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</row>
    <row r="82" spans="1:36" ht="15.75" customHeight="1" x14ac:dyDescent="0.2">
      <c r="A82" s="15">
        <v>4</v>
      </c>
      <c r="B82" s="16" t="s">
        <v>181</v>
      </c>
      <c r="C82" s="9" t="s">
        <v>14</v>
      </c>
      <c r="D82" s="17">
        <v>45498</v>
      </c>
      <c r="E82" s="17">
        <v>46227</v>
      </c>
      <c r="F82" s="9"/>
      <c r="G82" s="17">
        <v>45505</v>
      </c>
      <c r="H82" s="17">
        <v>46234</v>
      </c>
      <c r="I82" s="9">
        <v>24</v>
      </c>
      <c r="J82" s="18" t="s">
        <v>15</v>
      </c>
      <c r="K82" s="8"/>
      <c r="L82" s="19" t="s">
        <v>16</v>
      </c>
      <c r="M82" s="8"/>
      <c r="N82" s="20" t="s">
        <v>17</v>
      </c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</row>
    <row r="83" spans="1:36" ht="15.75" customHeight="1" x14ac:dyDescent="0.2">
      <c r="A83" s="15">
        <v>5</v>
      </c>
      <c r="B83" s="16" t="s">
        <v>182</v>
      </c>
      <c r="C83" s="160" t="s">
        <v>14</v>
      </c>
      <c r="D83" s="161">
        <v>45498</v>
      </c>
      <c r="E83" s="162">
        <v>46227</v>
      </c>
      <c r="F83" s="160"/>
      <c r="G83" s="17">
        <v>45505</v>
      </c>
      <c r="H83" s="17">
        <v>46234</v>
      </c>
      <c r="I83" s="160">
        <v>24</v>
      </c>
      <c r="J83" s="163" t="s">
        <v>183</v>
      </c>
      <c r="K83" s="8"/>
      <c r="L83" s="19" t="s">
        <v>16</v>
      </c>
      <c r="M83" s="8"/>
      <c r="N83" s="20" t="s">
        <v>17</v>
      </c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</row>
    <row r="84" spans="1:36" ht="15.75" customHeight="1" x14ac:dyDescent="0.2">
      <c r="A84" s="164">
        <v>1</v>
      </c>
      <c r="B84" s="16" t="s">
        <v>184</v>
      </c>
      <c r="C84" s="23" t="s">
        <v>14</v>
      </c>
      <c r="D84" s="17">
        <v>45349</v>
      </c>
      <c r="E84" s="17">
        <v>46079</v>
      </c>
      <c r="F84" s="24"/>
      <c r="G84" s="25">
        <v>45352</v>
      </c>
      <c r="H84" s="25">
        <v>46081</v>
      </c>
      <c r="I84" s="24">
        <v>24</v>
      </c>
      <c r="J84" s="18" t="s">
        <v>37</v>
      </c>
      <c r="K84" s="8"/>
      <c r="L84" s="19" t="s">
        <v>38</v>
      </c>
      <c r="M84" s="8"/>
      <c r="N84" s="20" t="s">
        <v>17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6" ht="15.75" customHeight="1" x14ac:dyDescent="0.2">
      <c r="A85" s="164">
        <v>2</v>
      </c>
      <c r="B85" s="16" t="s">
        <v>185</v>
      </c>
      <c r="C85" s="23" t="s">
        <v>14</v>
      </c>
      <c r="D85" s="17">
        <v>45349</v>
      </c>
      <c r="E85" s="17">
        <v>46079</v>
      </c>
      <c r="F85" s="24"/>
      <c r="G85" s="25">
        <v>45352</v>
      </c>
      <c r="H85" s="25">
        <v>46081</v>
      </c>
      <c r="I85" s="24">
        <v>24</v>
      </c>
      <c r="J85" s="18" t="s">
        <v>35</v>
      </c>
      <c r="K85" s="8"/>
      <c r="L85" s="30" t="s">
        <v>16</v>
      </c>
      <c r="M85" s="8"/>
      <c r="N85" s="20" t="s">
        <v>17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6" ht="15.75" customHeight="1" x14ac:dyDescent="0.2">
      <c r="A86" s="164">
        <v>3</v>
      </c>
      <c r="B86" s="16" t="s">
        <v>186</v>
      </c>
      <c r="C86" s="23" t="s">
        <v>14</v>
      </c>
      <c r="D86" s="17">
        <v>45349</v>
      </c>
      <c r="E86" s="17">
        <v>46079</v>
      </c>
      <c r="F86" s="24"/>
      <c r="G86" s="25">
        <v>45352</v>
      </c>
      <c r="H86" s="25">
        <v>46081</v>
      </c>
      <c r="I86" s="24">
        <v>24</v>
      </c>
      <c r="J86" s="18" t="s">
        <v>187</v>
      </c>
      <c r="K86" s="8"/>
      <c r="L86" s="26" t="s">
        <v>16</v>
      </c>
      <c r="M86" s="8"/>
      <c r="N86" s="20" t="s">
        <v>17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6" ht="15.75" customHeight="1" x14ac:dyDescent="0.2">
      <c r="A87" s="164">
        <v>4</v>
      </c>
      <c r="B87" s="16" t="s">
        <v>188</v>
      </c>
      <c r="C87" s="23" t="s">
        <v>14</v>
      </c>
      <c r="D87" s="17">
        <v>45349</v>
      </c>
      <c r="E87" s="17">
        <v>46079</v>
      </c>
      <c r="F87" s="24"/>
      <c r="G87" s="25">
        <v>45352</v>
      </c>
      <c r="H87" s="25">
        <v>46081</v>
      </c>
      <c r="I87" s="24">
        <v>24</v>
      </c>
      <c r="J87" s="18" t="s">
        <v>189</v>
      </c>
      <c r="K87" s="8"/>
      <c r="L87" s="19" t="s">
        <v>38</v>
      </c>
      <c r="M87" s="8"/>
      <c r="N87" s="20" t="s">
        <v>17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6" ht="15.75" customHeight="1" x14ac:dyDescent="0.2">
      <c r="A88" s="164">
        <v>5</v>
      </c>
      <c r="B88" s="16" t="s">
        <v>190</v>
      </c>
      <c r="C88" s="23" t="s">
        <v>14</v>
      </c>
      <c r="D88" s="161">
        <v>45349</v>
      </c>
      <c r="E88" s="162">
        <v>46079</v>
      </c>
      <c r="F88" s="24"/>
      <c r="G88" s="25">
        <v>45352</v>
      </c>
      <c r="H88" s="25">
        <v>46081</v>
      </c>
      <c r="I88" s="24">
        <v>24</v>
      </c>
      <c r="J88" s="163" t="s">
        <v>130</v>
      </c>
      <c r="K88" s="8"/>
      <c r="L88" s="30" t="s">
        <v>25</v>
      </c>
      <c r="M88" s="8"/>
      <c r="N88" s="165" t="s">
        <v>17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6" ht="15.75" customHeight="1" x14ac:dyDescent="0.2">
      <c r="A89" s="21">
        <v>1</v>
      </c>
      <c r="B89" s="16" t="s">
        <v>191</v>
      </c>
      <c r="C89" s="23" t="s">
        <v>14</v>
      </c>
      <c r="D89" s="25">
        <v>45145</v>
      </c>
      <c r="E89" s="25">
        <v>45875</v>
      </c>
      <c r="F89" s="24"/>
      <c r="G89" s="25">
        <v>45139</v>
      </c>
      <c r="H89" s="25">
        <v>45869</v>
      </c>
      <c r="I89" s="24">
        <v>24</v>
      </c>
      <c r="J89" s="163" t="s">
        <v>179</v>
      </c>
      <c r="K89" s="8"/>
      <c r="L89" s="157" t="s">
        <v>20</v>
      </c>
      <c r="M89" s="8"/>
      <c r="N89" s="165" t="s">
        <v>17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6" ht="15.75" customHeight="1" x14ac:dyDescent="0.2">
      <c r="A90" s="21">
        <v>2</v>
      </c>
      <c r="B90" s="16" t="s">
        <v>192</v>
      </c>
      <c r="C90" s="23" t="s">
        <v>14</v>
      </c>
      <c r="D90" s="17">
        <v>45145</v>
      </c>
      <c r="E90" s="17">
        <v>45906</v>
      </c>
      <c r="F90" s="24"/>
      <c r="G90" s="25">
        <v>45139</v>
      </c>
      <c r="H90" s="25">
        <v>45869</v>
      </c>
      <c r="I90" s="24">
        <v>24</v>
      </c>
      <c r="J90" s="163" t="s">
        <v>193</v>
      </c>
      <c r="K90" s="8"/>
      <c r="L90" s="157" t="s">
        <v>16</v>
      </c>
      <c r="M90" s="8"/>
      <c r="N90" s="165" t="s">
        <v>17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6" ht="15.75" customHeight="1" x14ac:dyDescent="0.2">
      <c r="A91" s="21">
        <v>3</v>
      </c>
      <c r="B91" s="92" t="s">
        <v>194</v>
      </c>
      <c r="C91" s="59" t="s">
        <v>14</v>
      </c>
      <c r="D91" s="41">
        <v>45145</v>
      </c>
      <c r="E91" s="41">
        <v>45875</v>
      </c>
      <c r="F91" s="61"/>
      <c r="G91" s="60">
        <v>45139</v>
      </c>
      <c r="H91" s="60">
        <v>45199</v>
      </c>
      <c r="I91" s="61">
        <v>2</v>
      </c>
      <c r="J91" s="166" t="s">
        <v>105</v>
      </c>
      <c r="K91" s="8"/>
      <c r="L91" s="67" t="s">
        <v>25</v>
      </c>
      <c r="M91" s="8"/>
      <c r="N91" s="87" t="s">
        <v>195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6" ht="15.75" customHeight="1" x14ac:dyDescent="0.2">
      <c r="A92" s="21">
        <v>4</v>
      </c>
      <c r="B92" s="29" t="s">
        <v>196</v>
      </c>
      <c r="C92" s="23" t="s">
        <v>14</v>
      </c>
      <c r="D92" s="17">
        <v>45145</v>
      </c>
      <c r="E92" s="17">
        <v>45875</v>
      </c>
      <c r="F92" s="24"/>
      <c r="G92" s="25">
        <v>45139</v>
      </c>
      <c r="H92" s="25">
        <v>45869</v>
      </c>
      <c r="I92" s="24">
        <v>24</v>
      </c>
      <c r="J92" s="163" t="s">
        <v>189</v>
      </c>
      <c r="K92" s="8"/>
      <c r="L92" s="157" t="s">
        <v>20</v>
      </c>
      <c r="M92" s="8"/>
      <c r="N92" s="165" t="s">
        <v>17</v>
      </c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6" ht="15.75" customHeight="1" x14ac:dyDescent="0.2">
      <c r="A93" s="21">
        <v>5</v>
      </c>
      <c r="B93" s="29" t="s">
        <v>197</v>
      </c>
      <c r="C93" s="23" t="s">
        <v>14</v>
      </c>
      <c r="D93" s="17">
        <v>45145</v>
      </c>
      <c r="E93" s="17">
        <v>45875</v>
      </c>
      <c r="F93" s="24"/>
      <c r="G93" s="25">
        <v>45139</v>
      </c>
      <c r="H93" s="25">
        <v>45869</v>
      </c>
      <c r="I93" s="24">
        <v>24</v>
      </c>
      <c r="J93" s="163" t="s">
        <v>189</v>
      </c>
      <c r="K93" s="8"/>
      <c r="L93" s="157" t="s">
        <v>20</v>
      </c>
      <c r="M93" s="8"/>
      <c r="N93" s="165" t="s">
        <v>17</v>
      </c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6" ht="15.75" customHeight="1" x14ac:dyDescent="0.2">
      <c r="A94" s="21">
        <v>6</v>
      </c>
      <c r="B94" s="167" t="s">
        <v>198</v>
      </c>
      <c r="C94" s="168" t="s">
        <v>14</v>
      </c>
      <c r="D94" s="169">
        <v>45145</v>
      </c>
      <c r="E94" s="169">
        <v>45875</v>
      </c>
      <c r="F94" s="170"/>
      <c r="G94" s="169">
        <v>45139</v>
      </c>
      <c r="H94" s="169">
        <v>45199</v>
      </c>
      <c r="I94" s="171">
        <v>2</v>
      </c>
      <c r="J94" s="172" t="s">
        <v>19</v>
      </c>
      <c r="K94" s="8"/>
      <c r="L94" s="173" t="s">
        <v>20</v>
      </c>
      <c r="M94" s="8"/>
      <c r="N94" s="174" t="s">
        <v>199</v>
      </c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6" ht="15.75" customHeight="1" x14ac:dyDescent="0.2">
      <c r="A95" s="27">
        <v>1</v>
      </c>
      <c r="B95" s="175" t="s">
        <v>200</v>
      </c>
      <c r="C95" s="59" t="s">
        <v>14</v>
      </c>
      <c r="D95" s="60">
        <v>44992</v>
      </c>
      <c r="E95" s="60">
        <v>45722</v>
      </c>
      <c r="F95" s="61"/>
      <c r="G95" s="60">
        <v>44986</v>
      </c>
      <c r="H95" s="60">
        <v>45504</v>
      </c>
      <c r="I95" s="61">
        <v>17</v>
      </c>
      <c r="J95" s="166" t="s">
        <v>86</v>
      </c>
      <c r="K95" s="8"/>
      <c r="L95" s="67" t="s">
        <v>16</v>
      </c>
      <c r="M95" s="8"/>
      <c r="N95" s="176" t="s">
        <v>201</v>
      </c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6" ht="15.75" customHeight="1" x14ac:dyDescent="0.2">
      <c r="A96" s="27">
        <v>2</v>
      </c>
      <c r="B96" s="58" t="s">
        <v>202</v>
      </c>
      <c r="C96" s="61" t="s">
        <v>14</v>
      </c>
      <c r="D96" s="60">
        <v>44987</v>
      </c>
      <c r="E96" s="60">
        <v>45717</v>
      </c>
      <c r="F96" s="61"/>
      <c r="G96" s="60">
        <v>44986</v>
      </c>
      <c r="H96" s="60">
        <v>45443</v>
      </c>
      <c r="I96" s="61">
        <v>15</v>
      </c>
      <c r="J96" s="166" t="s">
        <v>15</v>
      </c>
      <c r="K96" s="8"/>
      <c r="L96" s="67" t="s">
        <v>20</v>
      </c>
      <c r="M96" s="8"/>
      <c r="N96" s="176" t="s">
        <v>203</v>
      </c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customHeight="1" x14ac:dyDescent="0.2">
      <c r="A97" s="27">
        <v>3</v>
      </c>
      <c r="B97" s="177" t="s">
        <v>204</v>
      </c>
      <c r="C97" s="50" t="s">
        <v>14</v>
      </c>
      <c r="D97" s="51">
        <v>44986</v>
      </c>
      <c r="E97" s="51">
        <v>45716</v>
      </c>
      <c r="F97" s="53"/>
      <c r="G97" s="51">
        <v>44986</v>
      </c>
      <c r="H97" s="51">
        <v>45412</v>
      </c>
      <c r="I97" s="53">
        <v>14</v>
      </c>
      <c r="J97" s="178" t="s">
        <v>205</v>
      </c>
      <c r="K97" s="8"/>
      <c r="L97" s="179" t="s">
        <v>38</v>
      </c>
      <c r="M97" s="8"/>
      <c r="N97" s="56" t="s">
        <v>206</v>
      </c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customHeight="1" x14ac:dyDescent="0.2">
      <c r="A98" s="27">
        <v>4</v>
      </c>
      <c r="B98" s="177" t="s">
        <v>207</v>
      </c>
      <c r="C98" s="50" t="s">
        <v>14</v>
      </c>
      <c r="D98" s="180">
        <v>44986</v>
      </c>
      <c r="E98" s="180">
        <v>45716</v>
      </c>
      <c r="F98" s="181"/>
      <c r="G98" s="180">
        <v>44986</v>
      </c>
      <c r="H98" s="180">
        <v>45412</v>
      </c>
      <c r="I98" s="181">
        <v>14</v>
      </c>
      <c r="J98" s="178" t="s">
        <v>205</v>
      </c>
      <c r="K98" s="8"/>
      <c r="L98" s="179" t="s">
        <v>38</v>
      </c>
      <c r="M98" s="8"/>
      <c r="N98" s="56" t="s">
        <v>206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customHeight="1" x14ac:dyDescent="0.2">
      <c r="A99" s="27">
        <v>5</v>
      </c>
      <c r="B99" s="175" t="s">
        <v>208</v>
      </c>
      <c r="C99" s="59" t="s">
        <v>14</v>
      </c>
      <c r="D99" s="60">
        <v>44987</v>
      </c>
      <c r="E99" s="60">
        <v>45717</v>
      </c>
      <c r="F99" s="61"/>
      <c r="G99" s="60">
        <v>44986</v>
      </c>
      <c r="H99" s="60">
        <v>45504</v>
      </c>
      <c r="I99" s="61">
        <v>17</v>
      </c>
      <c r="J99" s="166" t="s">
        <v>49</v>
      </c>
      <c r="K99" s="8"/>
      <c r="L99" s="67" t="s">
        <v>20</v>
      </c>
      <c r="M99" s="8"/>
      <c r="N99" s="176" t="s">
        <v>201</v>
      </c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customHeight="1" x14ac:dyDescent="0.2">
      <c r="A100" s="27">
        <v>6</v>
      </c>
      <c r="B100" s="182" t="s">
        <v>43</v>
      </c>
      <c r="C100" s="23" t="s">
        <v>14</v>
      </c>
      <c r="D100" s="25">
        <v>44986</v>
      </c>
      <c r="E100" s="25">
        <v>45716</v>
      </c>
      <c r="F100" s="24"/>
      <c r="G100" s="25">
        <v>45413</v>
      </c>
      <c r="H100" s="25">
        <v>45716</v>
      </c>
      <c r="I100" s="24">
        <v>10</v>
      </c>
      <c r="J100" s="183" t="s">
        <v>37</v>
      </c>
      <c r="K100" s="184"/>
      <c r="L100" s="157" t="s">
        <v>38</v>
      </c>
      <c r="M100" s="8"/>
      <c r="N100" s="158" t="s">
        <v>17</v>
      </c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customHeight="1" x14ac:dyDescent="0.2">
      <c r="A101" s="44">
        <v>1</v>
      </c>
      <c r="B101" s="185" t="s">
        <v>209</v>
      </c>
      <c r="C101" s="23" t="s">
        <v>14</v>
      </c>
      <c r="D101" s="25">
        <v>44777</v>
      </c>
      <c r="E101" s="25">
        <v>45507</v>
      </c>
      <c r="F101" s="24" t="s">
        <v>210</v>
      </c>
      <c r="G101" s="25">
        <v>44805</v>
      </c>
      <c r="H101" s="25">
        <v>45657</v>
      </c>
      <c r="I101" s="24">
        <v>27</v>
      </c>
      <c r="J101" s="163" t="s">
        <v>105</v>
      </c>
      <c r="K101" s="8"/>
      <c r="L101" s="157" t="s">
        <v>211</v>
      </c>
      <c r="M101" s="8"/>
      <c r="N101" s="158" t="s">
        <v>17</v>
      </c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customHeight="1" x14ac:dyDescent="0.2">
      <c r="A102" s="57">
        <v>1</v>
      </c>
      <c r="B102" s="58" t="s">
        <v>212</v>
      </c>
      <c r="C102" s="61" t="s">
        <v>14</v>
      </c>
      <c r="D102" s="60">
        <v>44627</v>
      </c>
      <c r="E102" s="60">
        <v>45357</v>
      </c>
      <c r="F102" s="61"/>
      <c r="G102" s="60">
        <v>44621</v>
      </c>
      <c r="H102" s="60">
        <v>45351</v>
      </c>
      <c r="I102" s="61">
        <v>24</v>
      </c>
      <c r="J102" s="166" t="s">
        <v>213</v>
      </c>
      <c r="K102" s="8"/>
      <c r="L102" s="67" t="s">
        <v>16</v>
      </c>
      <c r="M102" s="8"/>
      <c r="N102" s="176" t="s">
        <v>214</v>
      </c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 x14ac:dyDescent="0.2">
      <c r="A103" s="57">
        <v>2</v>
      </c>
      <c r="B103" s="58" t="s">
        <v>215</v>
      </c>
      <c r="C103" s="59" t="s">
        <v>14</v>
      </c>
      <c r="D103" s="60">
        <v>44627</v>
      </c>
      <c r="E103" s="60">
        <v>45357</v>
      </c>
      <c r="F103" s="186"/>
      <c r="G103" s="60">
        <v>44621</v>
      </c>
      <c r="H103" s="60">
        <v>45351</v>
      </c>
      <c r="I103" s="61">
        <v>24</v>
      </c>
      <c r="J103" s="166" t="s">
        <v>189</v>
      </c>
      <c r="K103" s="8"/>
      <c r="L103" s="67" t="s">
        <v>20</v>
      </c>
      <c r="M103" s="8"/>
      <c r="N103" s="176" t="s">
        <v>216</v>
      </c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 x14ac:dyDescent="0.2">
      <c r="A104" s="57">
        <v>3</v>
      </c>
      <c r="B104" s="58" t="s">
        <v>217</v>
      </c>
      <c r="C104" s="59" t="s">
        <v>14</v>
      </c>
      <c r="D104" s="60">
        <v>44627</v>
      </c>
      <c r="E104" s="60">
        <v>45357</v>
      </c>
      <c r="F104" s="61" t="s">
        <v>218</v>
      </c>
      <c r="G104" s="60">
        <v>44621</v>
      </c>
      <c r="H104" s="60">
        <v>45351</v>
      </c>
      <c r="I104" s="61">
        <v>24</v>
      </c>
      <c r="J104" s="166" t="s">
        <v>35</v>
      </c>
      <c r="K104" s="8"/>
      <c r="L104" s="67" t="s">
        <v>16</v>
      </c>
      <c r="M104" s="8"/>
      <c r="N104" s="176" t="s">
        <v>219</v>
      </c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 x14ac:dyDescent="0.2">
      <c r="A105" s="57">
        <v>4</v>
      </c>
      <c r="B105" s="58" t="s">
        <v>220</v>
      </c>
      <c r="C105" s="59" t="s">
        <v>14</v>
      </c>
      <c r="D105" s="60">
        <v>44627</v>
      </c>
      <c r="E105" s="60">
        <v>45357</v>
      </c>
      <c r="F105" s="186"/>
      <c r="G105" s="60">
        <v>44621</v>
      </c>
      <c r="H105" s="60">
        <v>45351</v>
      </c>
      <c r="I105" s="61">
        <v>24</v>
      </c>
      <c r="J105" s="166" t="s">
        <v>130</v>
      </c>
      <c r="K105" s="8"/>
      <c r="L105" s="67" t="s">
        <v>25</v>
      </c>
      <c r="M105" s="8"/>
      <c r="N105" s="176" t="s">
        <v>221</v>
      </c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customHeight="1" x14ac:dyDescent="0.2">
      <c r="A106" s="57">
        <v>5</v>
      </c>
      <c r="B106" s="167" t="s">
        <v>222</v>
      </c>
      <c r="C106" s="168" t="s">
        <v>14</v>
      </c>
      <c r="D106" s="169">
        <v>44627</v>
      </c>
      <c r="E106" s="169">
        <v>45357</v>
      </c>
      <c r="F106" s="170"/>
      <c r="G106" s="169">
        <v>44621</v>
      </c>
      <c r="H106" s="169">
        <v>45016</v>
      </c>
      <c r="I106" s="171">
        <v>13</v>
      </c>
      <c r="J106" s="172" t="s">
        <v>223</v>
      </c>
      <c r="K106" s="8"/>
      <c r="L106" s="173" t="s">
        <v>25</v>
      </c>
      <c r="M106" s="8"/>
      <c r="N106" s="174" t="s">
        <v>224</v>
      </c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 x14ac:dyDescent="0.2">
      <c r="A107" s="57">
        <v>6</v>
      </c>
      <c r="B107" s="187" t="s">
        <v>225</v>
      </c>
      <c r="C107" s="188" t="s">
        <v>14</v>
      </c>
      <c r="D107" s="189">
        <v>44628</v>
      </c>
      <c r="E107" s="189">
        <v>45358</v>
      </c>
      <c r="F107" s="190"/>
      <c r="G107" s="189">
        <v>44621</v>
      </c>
      <c r="H107" s="189">
        <v>45138</v>
      </c>
      <c r="I107" s="191">
        <v>17</v>
      </c>
      <c r="J107" s="192" t="s">
        <v>176</v>
      </c>
      <c r="K107" s="8"/>
      <c r="L107" s="193" t="s">
        <v>38</v>
      </c>
      <c r="M107" s="8"/>
      <c r="N107" s="194" t="s">
        <v>226</v>
      </c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customHeight="1" x14ac:dyDescent="0.2">
      <c r="A108" s="57">
        <v>7</v>
      </c>
      <c r="B108" s="58" t="s">
        <v>227</v>
      </c>
      <c r="C108" s="59" t="s">
        <v>14</v>
      </c>
      <c r="D108" s="60">
        <v>44627</v>
      </c>
      <c r="E108" s="60">
        <v>45357</v>
      </c>
      <c r="F108" s="186"/>
      <c r="G108" s="60">
        <v>44621</v>
      </c>
      <c r="H108" s="60">
        <v>45351</v>
      </c>
      <c r="I108" s="61">
        <v>24</v>
      </c>
      <c r="J108" s="166" t="s">
        <v>86</v>
      </c>
      <c r="K108" s="8"/>
      <c r="L108" s="67" t="s">
        <v>16</v>
      </c>
      <c r="M108" s="8"/>
      <c r="N108" s="176" t="s">
        <v>228</v>
      </c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customHeight="1" x14ac:dyDescent="0.2">
      <c r="A109" s="57">
        <v>8</v>
      </c>
      <c r="B109" s="195" t="s">
        <v>229</v>
      </c>
      <c r="C109" s="61" t="s">
        <v>14</v>
      </c>
      <c r="D109" s="60">
        <v>44627</v>
      </c>
      <c r="E109" s="60">
        <v>45357</v>
      </c>
      <c r="F109" s="61"/>
      <c r="G109" s="41">
        <v>44621</v>
      </c>
      <c r="H109" s="60">
        <v>45169</v>
      </c>
      <c r="I109" s="61">
        <v>18</v>
      </c>
      <c r="J109" s="166" t="s">
        <v>230</v>
      </c>
      <c r="K109" s="8"/>
      <c r="L109" s="67" t="s">
        <v>38</v>
      </c>
      <c r="M109" s="8"/>
      <c r="N109" s="176" t="s">
        <v>231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customHeight="1" x14ac:dyDescent="0.2">
      <c r="A110" s="196">
        <v>1</v>
      </c>
      <c r="B110" s="195" t="s">
        <v>232</v>
      </c>
      <c r="C110" s="61" t="s">
        <v>14</v>
      </c>
      <c r="D110" s="60">
        <v>44319</v>
      </c>
      <c r="E110" s="60">
        <v>45048</v>
      </c>
      <c r="F110" s="61"/>
      <c r="G110" s="71" t="s">
        <v>233</v>
      </c>
      <c r="H110" s="60">
        <v>44985</v>
      </c>
      <c r="I110" s="61">
        <v>22</v>
      </c>
      <c r="J110" s="166" t="s">
        <v>189</v>
      </c>
      <c r="K110" s="8"/>
      <c r="L110" s="67" t="s">
        <v>20</v>
      </c>
      <c r="M110" s="8"/>
      <c r="N110" s="176" t="s">
        <v>234</v>
      </c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customHeight="1" x14ac:dyDescent="0.2">
      <c r="A111" s="197">
        <v>2</v>
      </c>
      <c r="B111" s="195" t="s">
        <v>235</v>
      </c>
      <c r="C111" s="61" t="s">
        <v>14</v>
      </c>
      <c r="D111" s="60">
        <v>44319</v>
      </c>
      <c r="E111" s="60">
        <v>45048</v>
      </c>
      <c r="F111" s="61"/>
      <c r="G111" s="71" t="s">
        <v>233</v>
      </c>
      <c r="H111" s="60">
        <v>45046</v>
      </c>
      <c r="I111" s="61">
        <v>24</v>
      </c>
      <c r="J111" s="166" t="s">
        <v>236</v>
      </c>
      <c r="K111" s="8"/>
      <c r="L111" s="67" t="s">
        <v>16</v>
      </c>
      <c r="M111" s="8"/>
      <c r="N111" s="176" t="s">
        <v>237</v>
      </c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customHeight="1" x14ac:dyDescent="0.2">
      <c r="A112" s="197">
        <v>3</v>
      </c>
      <c r="B112" s="195" t="s">
        <v>238</v>
      </c>
      <c r="C112" s="61" t="s">
        <v>14</v>
      </c>
      <c r="D112" s="60">
        <v>44319</v>
      </c>
      <c r="E112" s="60">
        <v>45048</v>
      </c>
      <c r="F112" s="61"/>
      <c r="G112" s="71" t="s">
        <v>233</v>
      </c>
      <c r="H112" s="60">
        <v>45138</v>
      </c>
      <c r="I112" s="61">
        <v>27</v>
      </c>
      <c r="J112" s="166" t="s">
        <v>239</v>
      </c>
      <c r="K112" s="8"/>
      <c r="L112" s="67" t="s">
        <v>38</v>
      </c>
      <c r="M112" s="8"/>
      <c r="N112" s="176" t="s">
        <v>240</v>
      </c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6" ht="15.75" customHeight="1" x14ac:dyDescent="0.2">
      <c r="A113" s="197">
        <v>4</v>
      </c>
      <c r="B113" s="195" t="s">
        <v>241</v>
      </c>
      <c r="C113" s="61" t="s">
        <v>14</v>
      </c>
      <c r="D113" s="60">
        <v>44319</v>
      </c>
      <c r="E113" s="60">
        <v>45048</v>
      </c>
      <c r="F113" s="61"/>
      <c r="G113" s="71" t="s">
        <v>233</v>
      </c>
      <c r="H113" s="60">
        <v>45046</v>
      </c>
      <c r="I113" s="61">
        <v>24</v>
      </c>
      <c r="J113" s="66" t="s">
        <v>242</v>
      </c>
      <c r="K113" s="8"/>
      <c r="L113" s="67" t="s">
        <v>25</v>
      </c>
      <c r="M113" s="8"/>
      <c r="N113" s="176" t="s">
        <v>243</v>
      </c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6" ht="15.75" customHeight="1" x14ac:dyDescent="0.2">
      <c r="A114" s="197">
        <v>5</v>
      </c>
      <c r="B114" s="195" t="s">
        <v>244</v>
      </c>
      <c r="C114" s="61" t="s">
        <v>14</v>
      </c>
      <c r="D114" s="60">
        <v>44319</v>
      </c>
      <c r="E114" s="60">
        <v>45048</v>
      </c>
      <c r="F114" s="61"/>
      <c r="G114" s="71" t="s">
        <v>233</v>
      </c>
      <c r="H114" s="60">
        <v>45046</v>
      </c>
      <c r="I114" s="61">
        <v>24</v>
      </c>
      <c r="J114" s="166" t="s">
        <v>35</v>
      </c>
      <c r="K114" s="8"/>
      <c r="L114" s="67" t="s">
        <v>16</v>
      </c>
      <c r="M114" s="8"/>
      <c r="N114" s="176" t="s">
        <v>245</v>
      </c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6" ht="15.75" customHeight="1" x14ac:dyDescent="0.2">
      <c r="A115" s="197">
        <v>6</v>
      </c>
      <c r="B115" s="195" t="s">
        <v>246</v>
      </c>
      <c r="C115" s="61" t="s">
        <v>14</v>
      </c>
      <c r="D115" s="60">
        <v>44319</v>
      </c>
      <c r="E115" s="60">
        <v>45048</v>
      </c>
      <c r="F115" s="61"/>
      <c r="G115" s="71" t="s">
        <v>233</v>
      </c>
      <c r="H115" s="60">
        <v>44985</v>
      </c>
      <c r="I115" s="61">
        <v>22</v>
      </c>
      <c r="J115" s="166" t="s">
        <v>102</v>
      </c>
      <c r="K115" s="8"/>
      <c r="L115" s="67" t="s">
        <v>20</v>
      </c>
      <c r="M115" s="8"/>
      <c r="N115" s="176" t="s">
        <v>247</v>
      </c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6" ht="15.75" customHeight="1" x14ac:dyDescent="0.2">
      <c r="A116" s="198">
        <v>1</v>
      </c>
      <c r="B116" s="70" t="s">
        <v>248</v>
      </c>
      <c r="C116" s="42" t="s">
        <v>14</v>
      </c>
      <c r="D116" s="41">
        <v>43893</v>
      </c>
      <c r="E116" s="41">
        <v>44622</v>
      </c>
      <c r="F116" s="42"/>
      <c r="G116" s="71" t="s">
        <v>74</v>
      </c>
      <c r="H116" s="41">
        <v>44620</v>
      </c>
      <c r="I116" s="42">
        <v>24</v>
      </c>
      <c r="J116" s="66" t="s">
        <v>249</v>
      </c>
      <c r="K116" s="8"/>
      <c r="L116" s="67" t="s">
        <v>20</v>
      </c>
      <c r="M116" s="8"/>
      <c r="N116" s="87" t="s">
        <v>250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6" ht="15.75" customHeight="1" x14ac:dyDescent="0.2">
      <c r="A117" s="199">
        <v>2</v>
      </c>
      <c r="B117" s="70" t="s">
        <v>73</v>
      </c>
      <c r="C117" s="42" t="s">
        <v>14</v>
      </c>
      <c r="D117" s="41">
        <v>43893</v>
      </c>
      <c r="E117" s="41">
        <v>44622</v>
      </c>
      <c r="F117" s="42"/>
      <c r="G117" s="71" t="s">
        <v>251</v>
      </c>
      <c r="H117" s="41">
        <v>44620</v>
      </c>
      <c r="I117" s="42">
        <v>23</v>
      </c>
      <c r="J117" s="166" t="s">
        <v>75</v>
      </c>
      <c r="K117" s="8"/>
      <c r="L117" s="67" t="s">
        <v>38</v>
      </c>
      <c r="M117" s="8"/>
      <c r="N117" s="87" t="s">
        <v>100</v>
      </c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6" ht="15.75" customHeight="1" x14ac:dyDescent="0.2">
      <c r="A118" s="199">
        <v>3</v>
      </c>
      <c r="B118" s="72" t="s">
        <v>77</v>
      </c>
      <c r="C118" s="73" t="s">
        <v>14</v>
      </c>
      <c r="D118" s="41">
        <v>43893</v>
      </c>
      <c r="E118" s="41">
        <v>44622</v>
      </c>
      <c r="F118" s="42"/>
      <c r="G118" s="71" t="s">
        <v>233</v>
      </c>
      <c r="H118" s="41">
        <v>44620</v>
      </c>
      <c r="I118" s="42">
        <v>10</v>
      </c>
      <c r="J118" s="200" t="s">
        <v>78</v>
      </c>
      <c r="K118" s="8"/>
      <c r="L118" s="201" t="s">
        <v>20</v>
      </c>
      <c r="M118" s="8"/>
      <c r="N118" s="87" t="s">
        <v>100</v>
      </c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6" ht="30" customHeight="1" x14ac:dyDescent="0.2">
      <c r="A119" s="202">
        <v>4</v>
      </c>
      <c r="B119" s="72" t="s">
        <v>90</v>
      </c>
      <c r="C119" s="203" t="s">
        <v>14</v>
      </c>
      <c r="D119" s="86">
        <v>43894</v>
      </c>
      <c r="E119" s="86">
        <v>44623</v>
      </c>
      <c r="F119" s="85"/>
      <c r="G119" s="204" t="s">
        <v>233</v>
      </c>
      <c r="H119" s="86">
        <v>44620</v>
      </c>
      <c r="I119" s="85">
        <v>10</v>
      </c>
      <c r="J119" s="200" t="s">
        <v>252</v>
      </c>
      <c r="K119" s="8"/>
      <c r="L119" s="201" t="s">
        <v>20</v>
      </c>
      <c r="M119" s="8"/>
      <c r="N119" s="87" t="s">
        <v>253</v>
      </c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6"/>
      <c r="AJ119" s="206"/>
    </row>
    <row r="120" spans="1:36" ht="15.75" customHeight="1" x14ac:dyDescent="0.2">
      <c r="A120" s="199">
        <v>5</v>
      </c>
      <c r="B120" s="72" t="s">
        <v>95</v>
      </c>
      <c r="C120" s="42" t="s">
        <v>14</v>
      </c>
      <c r="D120" s="41">
        <v>43893</v>
      </c>
      <c r="E120" s="41">
        <v>44622</v>
      </c>
      <c r="F120" s="42"/>
      <c r="G120" s="41">
        <v>44440</v>
      </c>
      <c r="H120" s="41">
        <v>44620</v>
      </c>
      <c r="I120" s="42">
        <v>6</v>
      </c>
      <c r="J120" s="66" t="s">
        <v>96</v>
      </c>
      <c r="K120" s="8"/>
      <c r="L120" s="67" t="s">
        <v>20</v>
      </c>
      <c r="M120" s="8"/>
      <c r="N120" s="87" t="s">
        <v>253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6" ht="15.75" customHeight="1" x14ac:dyDescent="0.2">
      <c r="A121" s="199">
        <v>6</v>
      </c>
      <c r="B121" s="207" t="s">
        <v>101</v>
      </c>
      <c r="C121" s="61" t="s">
        <v>14</v>
      </c>
      <c r="D121" s="60">
        <v>43893</v>
      </c>
      <c r="E121" s="60">
        <v>44622</v>
      </c>
      <c r="F121" s="61"/>
      <c r="G121" s="71" t="s">
        <v>254</v>
      </c>
      <c r="H121" s="60">
        <v>44620</v>
      </c>
      <c r="I121" s="61">
        <v>8</v>
      </c>
      <c r="J121" s="166" t="s">
        <v>102</v>
      </c>
      <c r="K121" s="8"/>
      <c r="L121" s="67" t="s">
        <v>38</v>
      </c>
      <c r="M121" s="8"/>
      <c r="N121" s="176" t="s">
        <v>100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6" ht="15.75" customHeight="1" x14ac:dyDescent="0.2">
      <c r="A122" s="208">
        <v>7</v>
      </c>
      <c r="B122" s="72" t="s">
        <v>108</v>
      </c>
      <c r="C122" s="209" t="s">
        <v>14</v>
      </c>
      <c r="D122" s="41">
        <v>43893</v>
      </c>
      <c r="E122" s="41">
        <v>44622</v>
      </c>
      <c r="F122" s="41"/>
      <c r="G122" s="71" t="s">
        <v>251</v>
      </c>
      <c r="H122" s="41">
        <v>44620</v>
      </c>
      <c r="I122" s="42">
        <v>23</v>
      </c>
      <c r="J122" s="166" t="s">
        <v>83</v>
      </c>
      <c r="K122" s="8"/>
      <c r="L122" s="67" t="s">
        <v>20</v>
      </c>
      <c r="M122" s="8"/>
      <c r="N122" s="87" t="s">
        <v>255</v>
      </c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6" ht="15.75" customHeight="1" x14ac:dyDescent="0.2">
      <c r="A123" s="210">
        <v>1</v>
      </c>
      <c r="B123" s="211" t="s">
        <v>256</v>
      </c>
      <c r="C123" s="212" t="s">
        <v>14</v>
      </c>
      <c r="D123" s="41">
        <v>43536</v>
      </c>
      <c r="E123" s="41">
        <v>44266</v>
      </c>
      <c r="F123" s="42" t="s">
        <v>257</v>
      </c>
      <c r="G123" s="71" t="s">
        <v>258</v>
      </c>
      <c r="H123" s="60">
        <v>44316</v>
      </c>
      <c r="I123" s="61">
        <v>25</v>
      </c>
      <c r="J123" s="166" t="s">
        <v>35</v>
      </c>
      <c r="K123" s="8"/>
      <c r="L123" s="67" t="s">
        <v>16</v>
      </c>
      <c r="M123" s="8"/>
      <c r="N123" s="87" t="s">
        <v>259</v>
      </c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6" ht="15.75" customHeight="1" x14ac:dyDescent="0.2">
      <c r="A124" s="210">
        <v>2</v>
      </c>
      <c r="B124" s="213" t="s">
        <v>260</v>
      </c>
      <c r="C124" s="42" t="s">
        <v>14</v>
      </c>
      <c r="D124" s="41">
        <v>43536</v>
      </c>
      <c r="E124" s="41">
        <v>44266</v>
      </c>
      <c r="F124" s="41" t="s">
        <v>261</v>
      </c>
      <c r="G124" s="71" t="s">
        <v>258</v>
      </c>
      <c r="H124" s="60">
        <v>44346</v>
      </c>
      <c r="I124" s="61">
        <v>26</v>
      </c>
      <c r="J124" s="166" t="s">
        <v>35</v>
      </c>
      <c r="K124" s="8"/>
      <c r="L124" s="67" t="s">
        <v>16</v>
      </c>
      <c r="M124" s="8"/>
      <c r="N124" s="87" t="s">
        <v>262</v>
      </c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6" ht="15.75" customHeight="1" x14ac:dyDescent="0.2">
      <c r="A125" s="210">
        <v>3</v>
      </c>
      <c r="B125" s="211" t="s">
        <v>263</v>
      </c>
      <c r="C125" s="73" t="s">
        <v>14</v>
      </c>
      <c r="D125" s="41">
        <v>43536</v>
      </c>
      <c r="E125" s="41">
        <v>44266</v>
      </c>
      <c r="F125" s="42"/>
      <c r="G125" s="71" t="s">
        <v>258</v>
      </c>
      <c r="H125" s="60">
        <v>44255</v>
      </c>
      <c r="I125" s="61">
        <v>23</v>
      </c>
      <c r="J125" s="166" t="s">
        <v>54</v>
      </c>
      <c r="K125" s="8"/>
      <c r="L125" s="67" t="s">
        <v>25</v>
      </c>
      <c r="M125" s="8"/>
      <c r="N125" s="87" t="s">
        <v>264</v>
      </c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6" ht="15.75" customHeight="1" x14ac:dyDescent="0.2">
      <c r="A126" s="210">
        <v>4</v>
      </c>
      <c r="B126" s="93" t="s">
        <v>265</v>
      </c>
      <c r="C126" s="42" t="s">
        <v>14</v>
      </c>
      <c r="D126" s="41">
        <v>43536</v>
      </c>
      <c r="E126" s="41">
        <v>44266</v>
      </c>
      <c r="F126" s="42"/>
      <c r="G126" s="71" t="s">
        <v>258</v>
      </c>
      <c r="H126" s="60">
        <v>44255</v>
      </c>
      <c r="I126" s="61">
        <v>23</v>
      </c>
      <c r="J126" s="166" t="s">
        <v>136</v>
      </c>
      <c r="K126" s="8"/>
      <c r="L126" s="67" t="s">
        <v>38</v>
      </c>
      <c r="M126" s="8"/>
      <c r="N126" s="87" t="s">
        <v>266</v>
      </c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6" ht="15.75" customHeight="1" x14ac:dyDescent="0.2">
      <c r="A127" s="210">
        <v>5</v>
      </c>
      <c r="B127" s="93" t="s">
        <v>267</v>
      </c>
      <c r="C127" s="42" t="s">
        <v>14</v>
      </c>
      <c r="D127" s="41">
        <v>43536</v>
      </c>
      <c r="E127" s="41">
        <v>44266</v>
      </c>
      <c r="F127" s="42" t="s">
        <v>268</v>
      </c>
      <c r="G127" s="71" t="s">
        <v>258</v>
      </c>
      <c r="H127" s="60">
        <v>44439</v>
      </c>
      <c r="I127" s="61">
        <v>29</v>
      </c>
      <c r="J127" s="166" t="s">
        <v>230</v>
      </c>
      <c r="K127" s="8"/>
      <c r="L127" s="67" t="s">
        <v>38</v>
      </c>
      <c r="M127" s="8"/>
      <c r="N127" s="85" t="s">
        <v>269</v>
      </c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6" ht="15.75" customHeight="1" x14ac:dyDescent="0.2">
      <c r="A128" s="210">
        <v>6</v>
      </c>
      <c r="B128" s="93" t="s">
        <v>270</v>
      </c>
      <c r="C128" s="42" t="s">
        <v>14</v>
      </c>
      <c r="D128" s="41">
        <v>43536</v>
      </c>
      <c r="E128" s="41">
        <v>44266</v>
      </c>
      <c r="F128" s="42"/>
      <c r="G128" s="71" t="s">
        <v>258</v>
      </c>
      <c r="H128" s="60">
        <v>44255</v>
      </c>
      <c r="I128" s="61">
        <v>23</v>
      </c>
      <c r="J128" s="166" t="s">
        <v>130</v>
      </c>
      <c r="K128" s="8"/>
      <c r="L128" s="67" t="s">
        <v>25</v>
      </c>
      <c r="M128" s="8"/>
      <c r="N128" s="87" t="s">
        <v>271</v>
      </c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6" ht="15.75" customHeight="1" x14ac:dyDescent="0.2">
      <c r="A129" s="210">
        <v>7</v>
      </c>
      <c r="B129" s="214" t="s">
        <v>272</v>
      </c>
      <c r="C129" s="215" t="s">
        <v>14</v>
      </c>
      <c r="D129" s="216">
        <v>43536</v>
      </c>
      <c r="E129" s="216">
        <v>44266</v>
      </c>
      <c r="F129" s="215"/>
      <c r="G129" s="217" t="s">
        <v>258</v>
      </c>
      <c r="H129" s="216">
        <v>43676</v>
      </c>
      <c r="I129" s="215">
        <v>5</v>
      </c>
      <c r="J129" s="172" t="s">
        <v>105</v>
      </c>
      <c r="K129" s="8"/>
      <c r="L129" s="173" t="s">
        <v>25</v>
      </c>
      <c r="M129" s="8"/>
      <c r="N129" s="218" t="s">
        <v>273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6" ht="15.75" customHeight="1" x14ac:dyDescent="0.2">
      <c r="A130" s="210">
        <v>8</v>
      </c>
      <c r="B130" s="93" t="s">
        <v>274</v>
      </c>
      <c r="C130" s="42" t="s">
        <v>14</v>
      </c>
      <c r="D130" s="41">
        <v>43536</v>
      </c>
      <c r="E130" s="41">
        <v>44266</v>
      </c>
      <c r="F130" s="42"/>
      <c r="G130" s="41">
        <v>43556</v>
      </c>
      <c r="H130" s="60">
        <v>44255</v>
      </c>
      <c r="I130" s="61">
        <v>23</v>
      </c>
      <c r="J130" s="166" t="s">
        <v>29</v>
      </c>
      <c r="K130" s="8"/>
      <c r="L130" s="67" t="s">
        <v>16</v>
      </c>
      <c r="M130" s="8"/>
      <c r="N130" s="87" t="s">
        <v>275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6" ht="15.75" customHeight="1" x14ac:dyDescent="0.2">
      <c r="A131" s="210">
        <v>9</v>
      </c>
      <c r="B131" s="211" t="s">
        <v>276</v>
      </c>
      <c r="C131" s="73" t="s">
        <v>14</v>
      </c>
      <c r="D131" s="41">
        <v>43536</v>
      </c>
      <c r="E131" s="41">
        <v>44266</v>
      </c>
      <c r="F131" s="42" t="s">
        <v>257</v>
      </c>
      <c r="G131" s="41">
        <v>43556</v>
      </c>
      <c r="H131" s="60">
        <v>44316</v>
      </c>
      <c r="I131" s="61">
        <v>25</v>
      </c>
      <c r="J131" s="166" t="s">
        <v>277</v>
      </c>
      <c r="K131" s="8"/>
      <c r="L131" s="67" t="s">
        <v>16</v>
      </c>
      <c r="M131" s="8"/>
      <c r="N131" s="87" t="s">
        <v>278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6" ht="15.75" customHeight="1" x14ac:dyDescent="0.2">
      <c r="A132" s="210">
        <v>10</v>
      </c>
      <c r="B132" s="211" t="s">
        <v>279</v>
      </c>
      <c r="C132" s="73" t="s">
        <v>14</v>
      </c>
      <c r="D132" s="41">
        <v>43536</v>
      </c>
      <c r="E132" s="41">
        <v>44266</v>
      </c>
      <c r="F132" s="42"/>
      <c r="G132" s="41">
        <v>43556</v>
      </c>
      <c r="H132" s="60">
        <v>44255</v>
      </c>
      <c r="I132" s="61">
        <v>23</v>
      </c>
      <c r="J132" s="166" t="s">
        <v>54</v>
      </c>
      <c r="K132" s="8"/>
      <c r="L132" s="67" t="s">
        <v>25</v>
      </c>
      <c r="M132" s="8"/>
      <c r="N132" s="87" t="s">
        <v>280</v>
      </c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6" ht="30.75" customHeight="1" x14ac:dyDescent="0.2">
      <c r="A133" s="219">
        <v>1</v>
      </c>
      <c r="B133" s="220" t="s">
        <v>281</v>
      </c>
      <c r="C133" s="85" t="s">
        <v>14</v>
      </c>
      <c r="D133" s="86">
        <v>43160</v>
      </c>
      <c r="E133" s="86">
        <v>43889</v>
      </c>
      <c r="F133" s="85"/>
      <c r="G133" s="86">
        <v>43160</v>
      </c>
      <c r="H133" s="86">
        <v>44196</v>
      </c>
      <c r="I133" s="85">
        <v>22</v>
      </c>
      <c r="J133" s="66" t="s">
        <v>282</v>
      </c>
      <c r="K133" s="8"/>
      <c r="L133" s="67" t="s">
        <v>16</v>
      </c>
      <c r="M133" s="8"/>
      <c r="N133" s="85" t="s">
        <v>283</v>
      </c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5"/>
      <c r="AB133" s="205"/>
      <c r="AC133" s="205"/>
      <c r="AD133" s="205"/>
      <c r="AE133" s="205"/>
      <c r="AF133" s="205"/>
      <c r="AG133" s="205"/>
      <c r="AH133" s="205"/>
      <c r="AI133" s="206"/>
      <c r="AJ133" s="206"/>
    </row>
    <row r="134" spans="1:36" ht="15.75" customHeight="1" x14ac:dyDescent="0.2">
      <c r="A134" s="94">
        <v>2</v>
      </c>
      <c r="B134" s="221" t="s">
        <v>284</v>
      </c>
      <c r="C134" s="42" t="s">
        <v>14</v>
      </c>
      <c r="D134" s="41">
        <v>43160</v>
      </c>
      <c r="E134" s="41">
        <v>43889</v>
      </c>
      <c r="F134" s="42"/>
      <c r="G134" s="41">
        <v>43160</v>
      </c>
      <c r="H134" s="41">
        <v>43889</v>
      </c>
      <c r="I134" s="42">
        <v>24</v>
      </c>
      <c r="J134" s="166" t="s">
        <v>285</v>
      </c>
      <c r="K134" s="8"/>
      <c r="L134" s="67" t="s">
        <v>38</v>
      </c>
      <c r="M134" s="8"/>
      <c r="N134" s="87" t="s">
        <v>286</v>
      </c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6" ht="15.75" customHeight="1" x14ac:dyDescent="0.2">
      <c r="A135" s="94">
        <v>3</v>
      </c>
      <c r="B135" s="221" t="s">
        <v>287</v>
      </c>
      <c r="C135" s="42" t="s">
        <v>14</v>
      </c>
      <c r="D135" s="41">
        <v>43160</v>
      </c>
      <c r="E135" s="41">
        <v>43889</v>
      </c>
      <c r="F135" s="42"/>
      <c r="G135" s="41">
        <v>43160</v>
      </c>
      <c r="H135" s="41">
        <v>43889</v>
      </c>
      <c r="I135" s="42">
        <v>24</v>
      </c>
      <c r="J135" s="166" t="s">
        <v>133</v>
      </c>
      <c r="K135" s="8"/>
      <c r="L135" s="67" t="s">
        <v>20</v>
      </c>
      <c r="M135" s="8"/>
      <c r="N135" s="87" t="s">
        <v>288</v>
      </c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6" ht="15.75" customHeight="1" x14ac:dyDescent="0.2">
      <c r="A136" s="96">
        <v>1</v>
      </c>
      <c r="B136" s="195" t="s">
        <v>289</v>
      </c>
      <c r="C136" s="61" t="s">
        <v>14</v>
      </c>
      <c r="D136" s="60">
        <v>42828</v>
      </c>
      <c r="E136" s="60">
        <v>43557</v>
      </c>
      <c r="F136" s="61"/>
      <c r="G136" s="60">
        <v>43160</v>
      </c>
      <c r="H136" s="60">
        <v>43555</v>
      </c>
      <c r="I136" s="222">
        <v>13</v>
      </c>
      <c r="J136" s="223" t="s">
        <v>46</v>
      </c>
      <c r="K136" s="8"/>
      <c r="L136" s="201" t="s">
        <v>20</v>
      </c>
      <c r="M136" s="8"/>
      <c r="N136" s="87" t="s">
        <v>290</v>
      </c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6" ht="15.75" customHeight="1" x14ac:dyDescent="0.2">
      <c r="A137" s="96">
        <v>2</v>
      </c>
      <c r="B137" s="221" t="s">
        <v>291</v>
      </c>
      <c r="C137" s="42" t="s">
        <v>14</v>
      </c>
      <c r="D137" s="41">
        <v>42829</v>
      </c>
      <c r="E137" s="41">
        <v>43558</v>
      </c>
      <c r="F137" s="42"/>
      <c r="G137" s="41">
        <v>42826</v>
      </c>
      <c r="H137" s="41">
        <v>43555</v>
      </c>
      <c r="I137" s="42">
        <v>24</v>
      </c>
      <c r="J137" s="166" t="s">
        <v>230</v>
      </c>
      <c r="K137" s="8"/>
      <c r="L137" s="67" t="s">
        <v>38</v>
      </c>
      <c r="M137" s="8"/>
      <c r="N137" s="87" t="s">
        <v>292</v>
      </c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6" ht="15.75" customHeight="1" x14ac:dyDescent="0.2">
      <c r="A138" s="96">
        <v>3</v>
      </c>
      <c r="B138" s="224" t="s">
        <v>293</v>
      </c>
      <c r="C138" s="215" t="s">
        <v>14</v>
      </c>
      <c r="D138" s="216">
        <v>42829</v>
      </c>
      <c r="E138" s="216">
        <v>43558</v>
      </c>
      <c r="F138" s="215"/>
      <c r="G138" s="216">
        <v>42826</v>
      </c>
      <c r="H138" s="216">
        <v>43523</v>
      </c>
      <c r="I138" s="215">
        <v>23</v>
      </c>
      <c r="J138" s="172" t="s">
        <v>125</v>
      </c>
      <c r="K138" s="8"/>
      <c r="L138" s="173" t="s">
        <v>16</v>
      </c>
      <c r="M138" s="8"/>
      <c r="N138" s="218" t="s">
        <v>294</v>
      </c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6" ht="15.75" customHeight="1" x14ac:dyDescent="0.2">
      <c r="A139" s="96">
        <v>4</v>
      </c>
      <c r="B139" s="195" t="s">
        <v>295</v>
      </c>
      <c r="C139" s="42" t="s">
        <v>14</v>
      </c>
      <c r="D139" s="41">
        <v>42829</v>
      </c>
      <c r="E139" s="41">
        <v>43558</v>
      </c>
      <c r="F139" s="41"/>
      <c r="G139" s="41">
        <v>42826</v>
      </c>
      <c r="H139" s="60">
        <v>43555</v>
      </c>
      <c r="I139" s="61">
        <v>24</v>
      </c>
      <c r="J139" s="223" t="s">
        <v>296</v>
      </c>
      <c r="K139" s="8"/>
      <c r="L139" s="201" t="s">
        <v>16</v>
      </c>
      <c r="M139" s="8"/>
      <c r="N139" s="87" t="s">
        <v>297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6" ht="15.75" customHeight="1" x14ac:dyDescent="0.2">
      <c r="A140" s="96">
        <v>5</v>
      </c>
      <c r="B140" s="221" t="s">
        <v>298</v>
      </c>
      <c r="C140" s="42" t="s">
        <v>14</v>
      </c>
      <c r="D140" s="41">
        <v>42828</v>
      </c>
      <c r="E140" s="41">
        <v>43557</v>
      </c>
      <c r="F140" s="42"/>
      <c r="G140" s="41">
        <v>43160</v>
      </c>
      <c r="H140" s="60">
        <v>43555</v>
      </c>
      <c r="I140" s="222">
        <v>13</v>
      </c>
      <c r="J140" s="166" t="s">
        <v>83</v>
      </c>
      <c r="K140" s="8"/>
      <c r="L140" s="67" t="s">
        <v>20</v>
      </c>
      <c r="M140" s="8"/>
      <c r="N140" s="87" t="s">
        <v>299</v>
      </c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6" ht="15.75" customHeight="1" x14ac:dyDescent="0.2">
      <c r="A141" s="96">
        <v>6</v>
      </c>
      <c r="B141" s="221" t="s">
        <v>300</v>
      </c>
      <c r="C141" s="42" t="s">
        <v>14</v>
      </c>
      <c r="D141" s="41">
        <v>42828</v>
      </c>
      <c r="E141" s="41">
        <v>43557</v>
      </c>
      <c r="F141" s="42"/>
      <c r="G141" s="41">
        <v>43160</v>
      </c>
      <c r="H141" s="60">
        <v>43555</v>
      </c>
      <c r="I141" s="222">
        <v>13</v>
      </c>
      <c r="J141" s="166" t="s">
        <v>105</v>
      </c>
      <c r="K141" s="8"/>
      <c r="L141" s="67" t="s">
        <v>25</v>
      </c>
      <c r="M141" s="8"/>
      <c r="N141" s="87" t="s">
        <v>301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6" ht="15.75" customHeight="1" x14ac:dyDescent="0.2">
      <c r="A142" s="96">
        <v>7</v>
      </c>
      <c r="B142" s="225" t="s">
        <v>302</v>
      </c>
      <c r="C142" s="42" t="s">
        <v>14</v>
      </c>
      <c r="D142" s="41">
        <v>42828</v>
      </c>
      <c r="E142" s="41">
        <v>43557</v>
      </c>
      <c r="F142" s="42"/>
      <c r="G142" s="41">
        <v>42826</v>
      </c>
      <c r="H142" s="60">
        <v>43555</v>
      </c>
      <c r="I142" s="61">
        <v>24</v>
      </c>
      <c r="J142" s="223" t="s">
        <v>29</v>
      </c>
      <c r="K142" s="8"/>
      <c r="L142" s="201" t="s">
        <v>16</v>
      </c>
      <c r="M142" s="8"/>
      <c r="N142" s="87" t="s">
        <v>303</v>
      </c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6" ht="15.75" customHeight="1" x14ac:dyDescent="0.2">
      <c r="A143" s="96">
        <v>8</v>
      </c>
      <c r="B143" s="221" t="s">
        <v>304</v>
      </c>
      <c r="C143" s="42" t="s">
        <v>14</v>
      </c>
      <c r="D143" s="41">
        <v>42828</v>
      </c>
      <c r="E143" s="41">
        <v>43557</v>
      </c>
      <c r="F143" s="42"/>
      <c r="G143" s="41">
        <v>42826</v>
      </c>
      <c r="H143" s="60">
        <v>43555</v>
      </c>
      <c r="I143" s="42">
        <v>24</v>
      </c>
      <c r="J143" s="166" t="s">
        <v>102</v>
      </c>
      <c r="K143" s="8"/>
      <c r="L143" s="67" t="s">
        <v>16</v>
      </c>
      <c r="M143" s="8"/>
      <c r="N143" s="87" t="s">
        <v>305</v>
      </c>
      <c r="O143" s="3"/>
      <c r="P143" s="3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</row>
    <row r="144" spans="1:36" ht="15.75" customHeight="1" x14ac:dyDescent="0.2">
      <c r="A144" s="96">
        <v>9</v>
      </c>
      <c r="B144" s="221" t="s">
        <v>306</v>
      </c>
      <c r="C144" s="42" t="s">
        <v>14</v>
      </c>
      <c r="D144" s="41">
        <v>42828</v>
      </c>
      <c r="E144" s="41">
        <v>43557</v>
      </c>
      <c r="F144" s="41"/>
      <c r="G144" s="41">
        <v>42826</v>
      </c>
      <c r="H144" s="60">
        <v>43555</v>
      </c>
      <c r="I144" s="42">
        <v>24</v>
      </c>
      <c r="J144" s="223" t="s">
        <v>102</v>
      </c>
      <c r="K144" s="8"/>
      <c r="L144" s="201" t="s">
        <v>16</v>
      </c>
      <c r="M144" s="8"/>
      <c r="N144" s="87" t="s">
        <v>307</v>
      </c>
      <c r="O144" s="3"/>
      <c r="P144" s="3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</row>
    <row r="145" spans="1:36" ht="15.75" customHeight="1" x14ac:dyDescent="0.2">
      <c r="A145" s="96">
        <v>10</v>
      </c>
      <c r="B145" s="226" t="s">
        <v>308</v>
      </c>
      <c r="C145" s="79" t="s">
        <v>14</v>
      </c>
      <c r="D145" s="80">
        <v>42828</v>
      </c>
      <c r="E145" s="80">
        <v>43557</v>
      </c>
      <c r="F145" s="79"/>
      <c r="G145" s="80">
        <v>43160</v>
      </c>
      <c r="H145" s="80">
        <v>43524</v>
      </c>
      <c r="I145" s="227">
        <v>13</v>
      </c>
      <c r="J145" s="166" t="s">
        <v>309</v>
      </c>
      <c r="K145" s="8"/>
      <c r="L145" s="67" t="s">
        <v>25</v>
      </c>
      <c r="M145" s="8"/>
      <c r="N145" s="87" t="s">
        <v>310</v>
      </c>
      <c r="O145" s="3"/>
      <c r="P145" s="3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</row>
    <row r="146" spans="1:36" ht="15.75" customHeight="1" x14ac:dyDescent="0.2">
      <c r="A146" s="228">
        <v>11</v>
      </c>
      <c r="B146" s="229" t="s">
        <v>311</v>
      </c>
      <c r="C146" s="230" t="s">
        <v>14</v>
      </c>
      <c r="D146" s="80">
        <v>42828</v>
      </c>
      <c r="E146" s="80">
        <v>43557</v>
      </c>
      <c r="F146" s="231"/>
      <c r="G146" s="232">
        <v>42856</v>
      </c>
      <c r="H146" s="232">
        <v>43496</v>
      </c>
      <c r="I146" s="79">
        <v>21</v>
      </c>
      <c r="J146" s="233" t="s">
        <v>312</v>
      </c>
      <c r="K146" s="234"/>
      <c r="L146" s="235" t="s">
        <v>25</v>
      </c>
      <c r="M146" s="234"/>
      <c r="N146" s="236" t="s">
        <v>313</v>
      </c>
      <c r="O146" s="3"/>
      <c r="P146" s="3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</row>
    <row r="147" spans="1:36" ht="15.75" customHeight="1" x14ac:dyDescent="0.2">
      <c r="A147" s="96">
        <v>12</v>
      </c>
      <c r="B147" s="95" t="s">
        <v>314</v>
      </c>
      <c r="C147" s="42" t="s">
        <v>14</v>
      </c>
      <c r="D147" s="41">
        <v>42829</v>
      </c>
      <c r="E147" s="41">
        <v>43558</v>
      </c>
      <c r="F147" s="42"/>
      <c r="G147" s="41">
        <v>42856</v>
      </c>
      <c r="H147" s="41">
        <v>43555</v>
      </c>
      <c r="I147" s="42">
        <v>24</v>
      </c>
      <c r="J147" s="166" t="s">
        <v>83</v>
      </c>
      <c r="K147" s="8"/>
      <c r="L147" s="67" t="s">
        <v>20</v>
      </c>
      <c r="M147" s="8"/>
      <c r="N147" s="87" t="s">
        <v>299</v>
      </c>
      <c r="O147" s="3"/>
      <c r="P147" s="3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97"/>
      <c r="AJ147" s="97"/>
    </row>
    <row r="148" spans="1:36" ht="15.75" customHeight="1" thickBot="1" x14ac:dyDescent="0.25">
      <c r="A148" s="98"/>
      <c r="B148" s="3"/>
      <c r="C148" s="98"/>
      <c r="D148" s="99"/>
      <c r="E148" s="99"/>
      <c r="F148" s="98"/>
      <c r="G148" s="99"/>
      <c r="H148" s="99"/>
      <c r="I148" s="98"/>
      <c r="J148" s="237"/>
      <c r="K148" s="101"/>
      <c r="L148" s="238"/>
      <c r="M148" s="101"/>
      <c r="N148" s="23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97"/>
      <c r="AJ148" s="97"/>
    </row>
    <row r="149" spans="1:36" ht="15.75" customHeight="1" thickBot="1" x14ac:dyDescent="0.25">
      <c r="A149" s="3"/>
      <c r="B149" s="3"/>
      <c r="C149" s="3"/>
      <c r="D149" s="3"/>
      <c r="E149" s="3"/>
      <c r="F149" s="3"/>
      <c r="G149" s="240" t="s">
        <v>315</v>
      </c>
      <c r="H149" s="241"/>
      <c r="I149" s="241"/>
      <c r="J149" s="24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97"/>
      <c r="AJ149" s="97"/>
    </row>
    <row r="150" spans="1:36" ht="15.75" customHeight="1" thickBot="1" x14ac:dyDescent="0.25">
      <c r="A150" s="3"/>
      <c r="B150" s="3"/>
      <c r="C150" s="3"/>
      <c r="D150" s="3"/>
      <c r="E150" s="3"/>
      <c r="F150" s="3"/>
      <c r="G150" s="243" t="s">
        <v>316</v>
      </c>
      <c r="H150" s="241"/>
      <c r="I150" s="241"/>
      <c r="J150" s="242"/>
      <c r="K150" s="3"/>
      <c r="L150" s="3"/>
      <c r="M150" s="3"/>
      <c r="N150" s="3"/>
      <c r="O150" s="244"/>
      <c r="P150" s="245"/>
      <c r="Q150" s="246"/>
      <c r="R150" s="244"/>
      <c r="S150" s="244"/>
      <c r="T150" s="245"/>
      <c r="U150" s="246"/>
      <c r="V150" s="244"/>
      <c r="W150" s="244"/>
      <c r="X150" s="245"/>
      <c r="Y150" s="246"/>
      <c r="Z150" s="244"/>
      <c r="AA150" s="244"/>
      <c r="AB150" s="245"/>
      <c r="AC150" s="246"/>
      <c r="AD150" s="244"/>
      <c r="AE150" s="244"/>
      <c r="AF150" s="245"/>
      <c r="AG150" s="246"/>
      <c r="AH150" s="244"/>
      <c r="AI150" s="97"/>
      <c r="AJ150" s="97"/>
    </row>
    <row r="151" spans="1:36" ht="15.75" customHeight="1" x14ac:dyDescent="0.2">
      <c r="A151" s="3"/>
      <c r="B151" s="109" t="s">
        <v>143</v>
      </c>
      <c r="C151" s="138">
        <v>15</v>
      </c>
      <c r="D151" s="247"/>
      <c r="E151" s="248"/>
      <c r="F151" s="3"/>
      <c r="G151" s="249" t="s">
        <v>317</v>
      </c>
      <c r="H151" s="241"/>
      <c r="I151" s="241"/>
      <c r="J151" s="24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97"/>
      <c r="AJ151" s="97"/>
    </row>
    <row r="152" spans="1:36" ht="15.75" customHeight="1" x14ac:dyDescent="0.2">
      <c r="A152" s="3"/>
      <c r="B152" s="114" t="s">
        <v>145</v>
      </c>
      <c r="C152" s="144">
        <v>9</v>
      </c>
      <c r="D152" s="9"/>
      <c r="E152" s="145"/>
      <c r="F152" s="3"/>
      <c r="G152" s="250" t="s">
        <v>318</v>
      </c>
      <c r="H152" s="7"/>
      <c r="I152" s="7"/>
      <c r="J152" s="251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6" ht="15.75" customHeight="1" x14ac:dyDescent="0.2">
      <c r="A153" s="3"/>
      <c r="B153" s="114" t="s">
        <v>147</v>
      </c>
      <c r="C153" s="144">
        <v>12</v>
      </c>
      <c r="D153" s="252" t="s">
        <v>319</v>
      </c>
      <c r="E153" s="145"/>
      <c r="F153" s="3"/>
      <c r="G153" s="253" t="s">
        <v>320</v>
      </c>
      <c r="H153" s="7"/>
      <c r="I153" s="7"/>
      <c r="J153" s="251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6" ht="15.75" customHeight="1" x14ac:dyDescent="0.2">
      <c r="A154" s="3"/>
      <c r="B154" s="114" t="s">
        <v>149</v>
      </c>
      <c r="C154" s="144">
        <v>7</v>
      </c>
      <c r="D154" s="252" t="s">
        <v>321</v>
      </c>
      <c r="E154" s="145"/>
      <c r="F154" s="3"/>
      <c r="G154" s="254" t="s">
        <v>322</v>
      </c>
      <c r="H154" s="7"/>
      <c r="I154" s="7"/>
      <c r="J154" s="251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6" ht="15.75" customHeight="1" x14ac:dyDescent="0.2">
      <c r="A155" s="3"/>
      <c r="B155" s="114" t="s">
        <v>323</v>
      </c>
      <c r="C155" s="144">
        <v>13</v>
      </c>
      <c r="D155" s="252" t="s">
        <v>324</v>
      </c>
      <c r="E155" s="145"/>
      <c r="F155" s="3"/>
      <c r="G155" s="255" t="s">
        <v>325</v>
      </c>
      <c r="H155" s="7"/>
      <c r="I155" s="7"/>
      <c r="J155" s="251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6" ht="15.75" customHeight="1" x14ac:dyDescent="0.2">
      <c r="A156" s="3"/>
      <c r="B156" s="114" t="s">
        <v>326</v>
      </c>
      <c r="C156" s="144">
        <v>15</v>
      </c>
      <c r="D156" s="256"/>
      <c r="E156" s="145"/>
      <c r="F156" s="98"/>
      <c r="G156" s="257" t="s">
        <v>327</v>
      </c>
      <c r="H156" s="7"/>
      <c r="I156" s="7"/>
      <c r="J156" s="251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6" ht="15.75" customHeight="1" x14ac:dyDescent="0.2">
      <c r="A157" s="98"/>
      <c r="B157" s="114" t="s">
        <v>155</v>
      </c>
      <c r="C157" s="144">
        <v>18</v>
      </c>
      <c r="D157" s="252" t="s">
        <v>328</v>
      </c>
      <c r="E157" s="145"/>
      <c r="F157" s="98"/>
      <c r="G157" s="258" t="s">
        <v>329</v>
      </c>
      <c r="H157" s="7"/>
      <c r="I157" s="7"/>
      <c r="J157" s="251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6" ht="15.75" customHeight="1" x14ac:dyDescent="0.2">
      <c r="A158" s="98"/>
      <c r="B158" s="114" t="s">
        <v>330</v>
      </c>
      <c r="C158" s="144">
        <v>18</v>
      </c>
      <c r="D158" s="252" t="s">
        <v>328</v>
      </c>
      <c r="E158" s="259"/>
      <c r="F158" s="97"/>
      <c r="G158" s="260" t="s">
        <v>331</v>
      </c>
      <c r="H158" s="7"/>
      <c r="I158" s="7"/>
      <c r="J158" s="251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6" ht="15.75" customHeight="1" x14ac:dyDescent="0.2">
      <c r="A159" s="98"/>
      <c r="B159" s="114" t="s">
        <v>332</v>
      </c>
      <c r="C159" s="144">
        <v>15</v>
      </c>
      <c r="D159" s="252" t="s">
        <v>328</v>
      </c>
      <c r="E159" s="259"/>
      <c r="F159" s="98"/>
      <c r="G159" s="261" t="s">
        <v>333</v>
      </c>
      <c r="H159" s="7"/>
      <c r="I159" s="7"/>
      <c r="J159" s="251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6" ht="15.75" customHeight="1" x14ac:dyDescent="0.2">
      <c r="A160" s="98"/>
      <c r="B160" s="114" t="s">
        <v>334</v>
      </c>
      <c r="C160" s="144">
        <v>16</v>
      </c>
      <c r="D160" s="252" t="s">
        <v>335</v>
      </c>
      <c r="E160" s="145"/>
      <c r="F160" s="98"/>
      <c r="G160" s="262" t="s">
        <v>162</v>
      </c>
      <c r="H160" s="7"/>
      <c r="I160" s="7"/>
      <c r="J160" s="251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97"/>
      <c r="AJ160" s="97"/>
    </row>
    <row r="161" spans="1:36" ht="15.75" customHeight="1" x14ac:dyDescent="0.2">
      <c r="A161" s="98"/>
      <c r="B161" s="114" t="s">
        <v>336</v>
      </c>
      <c r="C161" s="144">
        <v>14</v>
      </c>
      <c r="D161" s="252" t="s">
        <v>335</v>
      </c>
      <c r="E161" s="145"/>
      <c r="F161" s="98"/>
      <c r="G161" s="263" t="s">
        <v>164</v>
      </c>
      <c r="H161" s="264"/>
      <c r="I161" s="264"/>
      <c r="J161" s="26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97"/>
      <c r="AJ161" s="97"/>
    </row>
    <row r="162" spans="1:36" ht="15.75" customHeight="1" thickBot="1" x14ac:dyDescent="0.25">
      <c r="A162" s="98"/>
      <c r="B162" s="114" t="s">
        <v>163</v>
      </c>
      <c r="C162" s="144">
        <v>17</v>
      </c>
      <c r="D162" s="252" t="s">
        <v>335</v>
      </c>
      <c r="E162" s="145"/>
      <c r="F162" s="98"/>
      <c r="G162" s="266" t="s">
        <v>166</v>
      </c>
      <c r="H162" s="267"/>
      <c r="I162" s="267"/>
      <c r="J162" s="268"/>
      <c r="K162" s="134"/>
      <c r="L162" s="134"/>
      <c r="M162" s="101"/>
      <c r="N162" s="10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97"/>
      <c r="AJ162" s="97"/>
    </row>
    <row r="163" spans="1:36" ht="15.75" customHeight="1" thickBot="1" x14ac:dyDescent="0.25">
      <c r="A163" s="98"/>
      <c r="B163" s="269" t="s">
        <v>165</v>
      </c>
      <c r="C163" s="270">
        <v>2</v>
      </c>
      <c r="D163" s="271"/>
      <c r="E163" s="272"/>
      <c r="F163" s="98"/>
      <c r="G163" s="134"/>
      <c r="H163" s="101"/>
      <c r="I163" s="101"/>
      <c r="J163" s="101"/>
      <c r="K163" s="134"/>
      <c r="L163" s="134"/>
      <c r="M163" s="101"/>
      <c r="N163" s="10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97"/>
      <c r="AJ163" s="97"/>
    </row>
    <row r="164" spans="1:36" ht="15.75" customHeight="1" x14ac:dyDescent="0.2">
      <c r="A164" s="98"/>
      <c r="F164" s="98"/>
      <c r="G164" s="134"/>
      <c r="H164" s="101"/>
      <c r="I164" s="101"/>
      <c r="J164" s="101"/>
      <c r="K164" s="134"/>
      <c r="L164" s="134"/>
      <c r="M164" s="101"/>
      <c r="N164" s="10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97"/>
      <c r="AJ164" s="97"/>
    </row>
    <row r="165" spans="1:36" ht="15.75" customHeight="1" thickBot="1" x14ac:dyDescent="0.25">
      <c r="A165" s="98"/>
      <c r="B165" s="273"/>
      <c r="C165" s="134"/>
      <c r="D165" s="97"/>
      <c r="E165" s="98"/>
      <c r="F165" s="98"/>
      <c r="G165" s="134"/>
      <c r="H165" s="134"/>
      <c r="I165" s="134"/>
      <c r="J165" s="134"/>
      <c r="K165" s="134"/>
      <c r="L165" s="134"/>
      <c r="M165" s="101"/>
      <c r="N165" s="10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97"/>
      <c r="AJ165" s="97"/>
    </row>
    <row r="166" spans="1:36" ht="15" customHeight="1" x14ac:dyDescent="0.2">
      <c r="A166" s="98"/>
      <c r="B166" s="135" t="s">
        <v>337</v>
      </c>
      <c r="C166" s="136"/>
      <c r="D166" s="137">
        <v>2017</v>
      </c>
      <c r="E166" s="138">
        <v>2018</v>
      </c>
      <c r="F166" s="138">
        <v>2019</v>
      </c>
      <c r="G166" s="138">
        <v>2020</v>
      </c>
      <c r="H166" s="138">
        <v>2021</v>
      </c>
      <c r="I166" s="139">
        <v>2022</v>
      </c>
      <c r="J166" s="138">
        <v>2023</v>
      </c>
      <c r="K166" s="138">
        <v>2024</v>
      </c>
      <c r="L166" s="138" t="s">
        <v>168</v>
      </c>
      <c r="M166" s="110">
        <v>2026</v>
      </c>
      <c r="N166" s="108" t="s">
        <v>169</v>
      </c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97"/>
      <c r="AJ166" s="97"/>
    </row>
    <row r="167" spans="1:36" ht="15" customHeight="1" x14ac:dyDescent="0.2">
      <c r="A167" s="98"/>
      <c r="B167" s="140" t="s">
        <v>170</v>
      </c>
      <c r="C167" s="147" t="s">
        <v>171</v>
      </c>
      <c r="D167" s="142">
        <v>8</v>
      </c>
      <c r="E167" s="9">
        <v>15</v>
      </c>
      <c r="F167" s="9">
        <v>25</v>
      </c>
      <c r="G167" s="9">
        <v>15</v>
      </c>
      <c r="H167" s="9">
        <v>22</v>
      </c>
      <c r="I167" s="143">
        <v>22</v>
      </c>
      <c r="J167" s="9">
        <v>26</v>
      </c>
      <c r="K167" s="9">
        <v>26</v>
      </c>
      <c r="L167" s="144"/>
      <c r="M167" s="145"/>
      <c r="N167" s="108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</row>
    <row r="168" spans="1:36" ht="15" customHeight="1" x14ac:dyDescent="0.2">
      <c r="A168" s="98"/>
      <c r="B168" s="146"/>
      <c r="C168" s="147" t="s">
        <v>172</v>
      </c>
      <c r="D168" s="142">
        <v>70</v>
      </c>
      <c r="E168" s="9">
        <v>143</v>
      </c>
      <c r="F168" s="9">
        <v>162</v>
      </c>
      <c r="G168" s="9">
        <v>152</v>
      </c>
      <c r="H168" s="9">
        <v>141</v>
      </c>
      <c r="I168" s="143">
        <v>174</v>
      </c>
      <c r="J168" s="9">
        <v>187</v>
      </c>
      <c r="K168" s="9">
        <v>187</v>
      </c>
      <c r="L168" s="144"/>
      <c r="M168" s="145"/>
      <c r="N168" s="108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</row>
    <row r="169" spans="1:36" ht="15" customHeight="1" thickBot="1" x14ac:dyDescent="0.25">
      <c r="A169" s="98"/>
      <c r="B169" s="148"/>
      <c r="C169" s="149" t="s">
        <v>173</v>
      </c>
      <c r="D169" s="150">
        <v>105000</v>
      </c>
      <c r="E169" s="151">
        <v>214500</v>
      </c>
      <c r="F169" s="151">
        <v>243000</v>
      </c>
      <c r="G169" s="151">
        <v>228000</v>
      </c>
      <c r="H169" s="151">
        <v>211500</v>
      </c>
      <c r="I169" s="152">
        <v>261000</v>
      </c>
      <c r="J169" s="151">
        <f t="shared" ref="J169:K169" si="0">J168*2100</f>
        <v>392700</v>
      </c>
      <c r="K169" s="151">
        <f t="shared" si="0"/>
        <v>392700</v>
      </c>
      <c r="L169" s="153"/>
      <c r="M169" s="154"/>
      <c r="N169" s="108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</row>
    <row r="170" spans="1:36" ht="15.75" customHeight="1" x14ac:dyDescent="0.2">
      <c r="A170" s="98"/>
      <c r="B170" s="273"/>
      <c r="C170" s="134"/>
      <c r="D170" s="97"/>
      <c r="E170" s="98"/>
      <c r="F170" s="98"/>
      <c r="G170" s="134"/>
      <c r="H170" s="134"/>
      <c r="I170" s="134"/>
      <c r="J170" s="134"/>
      <c r="K170" s="134"/>
      <c r="L170" s="134"/>
      <c r="M170" s="101"/>
      <c r="N170" s="10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97"/>
      <c r="AJ170" s="97"/>
    </row>
    <row r="171" spans="1:36" ht="15.75" customHeight="1" x14ac:dyDescent="0.2">
      <c r="A171" s="6" t="s">
        <v>338</v>
      </c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8"/>
    </row>
    <row r="172" spans="1:36" ht="23.25" customHeight="1" x14ac:dyDescent="0.2">
      <c r="A172" s="98"/>
      <c r="B172" s="10" t="s">
        <v>2</v>
      </c>
      <c r="C172" s="11" t="s">
        <v>3</v>
      </c>
      <c r="D172" s="11" t="s">
        <v>4</v>
      </c>
      <c r="E172" s="11" t="s">
        <v>5</v>
      </c>
      <c r="F172" s="11" t="s">
        <v>6</v>
      </c>
      <c r="G172" s="11" t="s">
        <v>7</v>
      </c>
      <c r="H172" s="11" t="s">
        <v>8</v>
      </c>
      <c r="I172" s="11" t="s">
        <v>339</v>
      </c>
      <c r="J172" s="13" t="s">
        <v>10</v>
      </c>
      <c r="K172" s="8"/>
      <c r="L172" s="13" t="s">
        <v>11</v>
      </c>
      <c r="M172" s="8"/>
      <c r="N172" s="14" t="s">
        <v>12</v>
      </c>
    </row>
    <row r="173" spans="1:36" ht="15.75" customHeight="1" x14ac:dyDescent="0.2">
      <c r="A173" s="94">
        <v>1</v>
      </c>
      <c r="B173" s="274" t="s">
        <v>340</v>
      </c>
      <c r="C173" s="215" t="s">
        <v>14</v>
      </c>
      <c r="D173" s="216">
        <v>43161</v>
      </c>
      <c r="E173" s="216">
        <v>43891</v>
      </c>
      <c r="F173" s="216"/>
      <c r="G173" s="216">
        <v>43160</v>
      </c>
      <c r="H173" s="216">
        <v>43889</v>
      </c>
      <c r="I173" s="215">
        <v>24</v>
      </c>
      <c r="J173" s="275" t="s">
        <v>341</v>
      </c>
      <c r="K173" s="8"/>
      <c r="L173" s="276" t="s">
        <v>20</v>
      </c>
      <c r="M173" s="8"/>
      <c r="N173" s="277" t="s">
        <v>342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6" ht="15.75" customHeight="1" x14ac:dyDescent="0.2">
      <c r="A174" s="94">
        <v>2</v>
      </c>
      <c r="B174" s="95" t="s">
        <v>343</v>
      </c>
      <c r="C174" s="42" t="s">
        <v>14</v>
      </c>
      <c r="D174" s="41">
        <v>43161</v>
      </c>
      <c r="E174" s="41">
        <v>43891</v>
      </c>
      <c r="F174" s="42"/>
      <c r="G174" s="41">
        <v>43160</v>
      </c>
      <c r="H174" s="41">
        <v>43889</v>
      </c>
      <c r="I174" s="42">
        <v>24</v>
      </c>
      <c r="J174" s="46" t="s">
        <v>309</v>
      </c>
      <c r="K174" s="8"/>
      <c r="L174" s="47" t="s">
        <v>25</v>
      </c>
      <c r="M174" s="8"/>
      <c r="N174" s="87" t="s">
        <v>344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6" ht="15.75" customHeight="1" x14ac:dyDescent="0.2">
      <c r="A175" s="94">
        <v>3</v>
      </c>
      <c r="B175" s="95" t="s">
        <v>345</v>
      </c>
      <c r="C175" s="42" t="s">
        <v>14</v>
      </c>
      <c r="D175" s="41">
        <v>43161</v>
      </c>
      <c r="E175" s="41">
        <v>43891</v>
      </c>
      <c r="F175" s="41"/>
      <c r="G175" s="41">
        <v>43160</v>
      </c>
      <c r="H175" s="41">
        <v>43889</v>
      </c>
      <c r="I175" s="42">
        <v>24</v>
      </c>
      <c r="J175" s="46" t="s">
        <v>35</v>
      </c>
      <c r="K175" s="8"/>
      <c r="L175" s="47" t="s">
        <v>16</v>
      </c>
      <c r="M175" s="8"/>
      <c r="N175" s="87" t="s">
        <v>346</v>
      </c>
    </row>
    <row r="176" spans="1:36" ht="15.75" customHeight="1" x14ac:dyDescent="0.2">
      <c r="A176" s="94">
        <v>4</v>
      </c>
      <c r="B176" s="95" t="s">
        <v>347</v>
      </c>
      <c r="C176" s="42" t="s">
        <v>14</v>
      </c>
      <c r="D176" s="41">
        <v>43160</v>
      </c>
      <c r="E176" s="41">
        <v>43889</v>
      </c>
      <c r="F176" s="41"/>
      <c r="G176" s="41">
        <v>43160</v>
      </c>
      <c r="H176" s="41">
        <v>43889</v>
      </c>
      <c r="I176" s="42">
        <v>24</v>
      </c>
      <c r="J176" s="46" t="s">
        <v>277</v>
      </c>
      <c r="K176" s="8"/>
      <c r="L176" s="47" t="s">
        <v>20</v>
      </c>
      <c r="M176" s="8"/>
      <c r="N176" s="87" t="s">
        <v>348</v>
      </c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278"/>
      <c r="AD176" s="278"/>
      <c r="AE176" s="278"/>
      <c r="AF176" s="278"/>
      <c r="AG176" s="278"/>
      <c r="AH176" s="278"/>
      <c r="AI176" s="97"/>
      <c r="AJ176" s="97"/>
    </row>
    <row r="177" spans="1:36" ht="15.75" customHeight="1" x14ac:dyDescent="0.2">
      <c r="A177" s="98"/>
      <c r="B177" s="3"/>
      <c r="C177" s="98"/>
      <c r="D177" s="99"/>
      <c r="E177" s="99"/>
      <c r="F177" s="99"/>
      <c r="G177" s="99"/>
      <c r="H177" s="99"/>
      <c r="I177" s="98"/>
      <c r="J177" s="108"/>
      <c r="K177" s="101"/>
      <c r="L177" s="98"/>
      <c r="M177" s="101"/>
      <c r="N177" s="239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97"/>
      <c r="AJ177" s="97"/>
    </row>
    <row r="178" spans="1:36" ht="15.75" customHeight="1" x14ac:dyDescent="0.2">
      <c r="A178" s="98"/>
      <c r="B178" s="3"/>
      <c r="C178" s="98"/>
      <c r="D178" s="99"/>
      <c r="E178" s="99"/>
      <c r="F178" s="99"/>
      <c r="G178" s="99"/>
      <c r="H178" s="99"/>
      <c r="I178" s="98"/>
      <c r="J178" s="108"/>
      <c r="K178" s="101"/>
      <c r="L178" s="98"/>
      <c r="M178" s="101"/>
      <c r="N178" s="239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97"/>
      <c r="AJ178" s="97"/>
    </row>
    <row r="179" spans="1:36" ht="15.75" customHeight="1" thickBot="1" x14ac:dyDescent="0.25">
      <c r="A179" s="134"/>
      <c r="B179" s="3"/>
      <c r="C179" s="98"/>
      <c r="D179" s="98"/>
      <c r="E179" s="279"/>
      <c r="F179" s="280"/>
      <c r="G179" s="281" t="s">
        <v>349</v>
      </c>
      <c r="H179" s="7"/>
      <c r="I179" s="7"/>
      <c r="J179" s="8"/>
      <c r="K179" s="108"/>
      <c r="L179" s="108"/>
      <c r="M179" s="134"/>
      <c r="N179" s="134"/>
      <c r="O179" s="134"/>
      <c r="P179" s="134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97"/>
      <c r="AJ179" s="97"/>
    </row>
    <row r="180" spans="1:36" ht="15.75" customHeight="1" x14ac:dyDescent="0.2">
      <c r="A180" s="134"/>
      <c r="B180" s="109" t="s">
        <v>143</v>
      </c>
      <c r="C180" s="110">
        <v>4</v>
      </c>
      <c r="D180" s="98"/>
      <c r="E180" s="279"/>
      <c r="F180" s="280"/>
      <c r="G180" s="262" t="s">
        <v>162</v>
      </c>
      <c r="H180" s="7"/>
      <c r="I180" s="7"/>
      <c r="J180" s="251"/>
      <c r="K180" s="282"/>
      <c r="L180" s="282"/>
      <c r="M180" s="134"/>
      <c r="N180" s="134"/>
      <c r="O180" s="134"/>
      <c r="P180" s="134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</row>
    <row r="181" spans="1:36" ht="15.75" customHeight="1" x14ac:dyDescent="0.2">
      <c r="A181" s="134"/>
      <c r="B181" s="114" t="s">
        <v>145</v>
      </c>
      <c r="C181" s="115">
        <v>4</v>
      </c>
      <c r="D181" s="98"/>
      <c r="E181" s="279"/>
      <c r="F181" s="280"/>
      <c r="G181" s="283" t="s">
        <v>164</v>
      </c>
      <c r="H181" s="7"/>
      <c r="I181" s="7"/>
      <c r="J181" s="251"/>
      <c r="K181" s="282"/>
      <c r="L181" s="282"/>
      <c r="M181" s="134"/>
      <c r="N181" s="134"/>
      <c r="O181" s="134"/>
      <c r="P181" s="134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</row>
    <row r="182" spans="1:36" ht="15.75" customHeight="1" thickBot="1" x14ac:dyDescent="0.25">
      <c r="A182" s="134"/>
      <c r="B182" s="114" t="s">
        <v>147</v>
      </c>
      <c r="C182" s="115">
        <v>3</v>
      </c>
      <c r="D182" s="98"/>
      <c r="E182" s="279"/>
      <c r="F182" s="280"/>
      <c r="G182" s="284" t="s">
        <v>166</v>
      </c>
      <c r="H182" s="285"/>
      <c r="I182" s="285"/>
      <c r="J182" s="286"/>
      <c r="K182" s="282"/>
      <c r="L182" s="282"/>
      <c r="M182" s="134"/>
      <c r="N182" s="134"/>
      <c r="O182" s="134"/>
      <c r="P182" s="134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</row>
    <row r="183" spans="1:36" ht="15.75" customHeight="1" x14ac:dyDescent="0.2">
      <c r="A183" s="134"/>
      <c r="B183" s="114" t="s">
        <v>149</v>
      </c>
      <c r="C183" s="115">
        <v>0</v>
      </c>
      <c r="D183" s="98"/>
      <c r="E183" s="279"/>
      <c r="F183" s="280"/>
      <c r="G183" s="279"/>
      <c r="H183" s="280"/>
      <c r="I183" s="280"/>
      <c r="J183" s="280"/>
      <c r="K183" s="134"/>
      <c r="L183" s="134"/>
      <c r="M183" s="134"/>
      <c r="N183" s="134"/>
      <c r="O183" s="134"/>
      <c r="P183" s="134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</row>
    <row r="184" spans="1:36" ht="15.75" customHeight="1" x14ac:dyDescent="0.2">
      <c r="A184" s="134"/>
      <c r="B184" s="114" t="s">
        <v>323</v>
      </c>
      <c r="C184" s="115">
        <v>0</v>
      </c>
      <c r="D184" s="98"/>
      <c r="E184" s="279"/>
      <c r="F184" s="280"/>
      <c r="G184" s="279"/>
      <c r="H184" s="280"/>
      <c r="I184" s="280"/>
      <c r="J184" s="280"/>
      <c r="K184" s="134"/>
      <c r="L184" s="134"/>
      <c r="M184" s="134"/>
      <c r="N184" s="134"/>
      <c r="O184" s="134"/>
      <c r="P184" s="134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97"/>
      <c r="AJ184" s="97"/>
    </row>
    <row r="185" spans="1:36" ht="15.75" customHeight="1" x14ac:dyDescent="0.2">
      <c r="A185" s="98"/>
      <c r="B185" s="114" t="s">
        <v>155</v>
      </c>
      <c r="C185" s="115">
        <v>0</v>
      </c>
      <c r="D185" s="98"/>
      <c r="E185" s="279"/>
      <c r="F185" s="280"/>
      <c r="G185" s="279"/>
      <c r="H185" s="280"/>
      <c r="I185" s="280"/>
      <c r="J185" s="280"/>
      <c r="K185" s="134"/>
      <c r="L185" s="134"/>
      <c r="M185" s="134"/>
      <c r="N185" s="134"/>
      <c r="O185" s="134"/>
      <c r="P185" s="134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97"/>
      <c r="AJ185" s="97"/>
    </row>
    <row r="186" spans="1:36" ht="15.75" customHeight="1" x14ac:dyDescent="0.2">
      <c r="A186" s="98"/>
      <c r="B186" s="114" t="s">
        <v>157</v>
      </c>
      <c r="C186" s="115">
        <v>0</v>
      </c>
      <c r="D186" s="108"/>
      <c r="E186" s="98"/>
      <c r="F186" s="98"/>
      <c r="G186" s="279"/>
      <c r="H186" s="280"/>
      <c r="I186" s="280"/>
      <c r="J186" s="280"/>
      <c r="K186" s="134"/>
      <c r="L186" s="134"/>
      <c r="M186" s="134"/>
      <c r="N186" s="134"/>
      <c r="O186" s="134"/>
      <c r="P186" s="134"/>
      <c r="Q186" s="278"/>
      <c r="R186" s="278"/>
      <c r="S186" s="278"/>
      <c r="T186" s="278"/>
      <c r="U186" s="278"/>
      <c r="V186" s="278"/>
      <c r="W186" s="278"/>
      <c r="X186" s="278"/>
      <c r="Y186" s="278"/>
      <c r="Z186" s="278"/>
      <c r="AA186" s="278"/>
      <c r="AB186" s="278"/>
      <c r="AC186" s="278"/>
      <c r="AD186" s="278"/>
      <c r="AE186" s="278"/>
      <c r="AF186" s="278"/>
      <c r="AG186" s="278"/>
      <c r="AH186" s="278"/>
      <c r="AI186" s="97"/>
      <c r="AJ186" s="97"/>
    </row>
    <row r="187" spans="1:36" ht="15.75" customHeight="1" x14ac:dyDescent="0.2">
      <c r="A187" s="98"/>
      <c r="B187" s="114" t="s">
        <v>350</v>
      </c>
      <c r="C187" s="115">
        <v>0</v>
      </c>
      <c r="D187" s="108"/>
      <c r="E187" s="98"/>
      <c r="F187" s="98"/>
      <c r="G187" s="279"/>
      <c r="H187" s="280"/>
      <c r="I187" s="280"/>
      <c r="J187" s="280"/>
      <c r="K187" s="134"/>
      <c r="L187" s="134"/>
      <c r="M187" s="134"/>
      <c r="N187" s="134"/>
      <c r="O187" s="134"/>
      <c r="P187" s="134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</row>
    <row r="188" spans="1:36" ht="15.75" customHeight="1" thickBot="1" x14ac:dyDescent="0.25">
      <c r="A188" s="98"/>
      <c r="B188" s="269" t="s">
        <v>351</v>
      </c>
      <c r="C188" s="287">
        <v>0</v>
      </c>
      <c r="D188" s="98"/>
      <c r="E188" s="98"/>
      <c r="F188" s="98"/>
      <c r="G188" s="279"/>
      <c r="H188" s="280"/>
      <c r="I188" s="280"/>
      <c r="J188" s="280"/>
      <c r="K188" s="134"/>
      <c r="L188" s="134"/>
      <c r="M188" s="134"/>
      <c r="N188" s="134"/>
      <c r="O188" s="134"/>
      <c r="P188" s="134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</row>
    <row r="189" spans="1:36" ht="15.75" customHeight="1" x14ac:dyDescent="0.2">
      <c r="A189" s="98"/>
      <c r="B189" s="97"/>
      <c r="C189" s="97"/>
      <c r="D189" s="98"/>
      <c r="E189" s="98"/>
      <c r="F189" s="98"/>
      <c r="G189" s="279"/>
      <c r="H189" s="280"/>
      <c r="I189" s="280"/>
      <c r="J189" s="280"/>
      <c r="K189" s="134"/>
      <c r="L189" s="134"/>
      <c r="M189" s="134"/>
      <c r="N189" s="134"/>
      <c r="O189" s="134"/>
      <c r="P189" s="134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</row>
    <row r="190" spans="1:36" ht="15.75" customHeight="1" x14ac:dyDescent="0.2">
      <c r="A190" s="98"/>
      <c r="B190" s="97"/>
      <c r="C190" s="97"/>
      <c r="D190" s="98"/>
      <c r="E190" s="98"/>
      <c r="F190" s="98"/>
      <c r="G190" s="279"/>
      <c r="H190" s="280"/>
      <c r="I190" s="280"/>
      <c r="J190" s="280"/>
      <c r="K190" s="134"/>
      <c r="L190" s="134"/>
      <c r="M190" s="134"/>
      <c r="N190" s="134"/>
      <c r="O190" s="134"/>
      <c r="P190" s="134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</row>
    <row r="191" spans="1:36" ht="15.75" customHeight="1" x14ac:dyDescent="0.2">
      <c r="A191" s="98"/>
      <c r="B191" s="97"/>
      <c r="C191" s="97"/>
      <c r="D191" s="98"/>
      <c r="E191" s="98"/>
      <c r="F191" s="98"/>
      <c r="G191" s="279"/>
      <c r="H191" s="280"/>
      <c r="I191" s="280"/>
      <c r="J191" s="280"/>
      <c r="K191" s="134"/>
      <c r="L191" s="134"/>
      <c r="M191" s="134"/>
      <c r="N191" s="134"/>
      <c r="O191" s="134"/>
      <c r="P191" s="134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</row>
    <row r="192" spans="1:36" ht="15.75" customHeight="1" thickBot="1" x14ac:dyDescent="0.25">
      <c r="A192" s="98"/>
      <c r="B192" s="97"/>
      <c r="C192" s="97"/>
      <c r="D192" s="98"/>
      <c r="E192" s="98"/>
      <c r="F192" s="98"/>
      <c r="G192" s="134"/>
      <c r="H192" s="134"/>
      <c r="I192" s="134"/>
      <c r="J192" s="134"/>
      <c r="K192" s="134"/>
      <c r="L192" s="134"/>
      <c r="M192" s="101"/>
      <c r="N192" s="108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</row>
    <row r="193" spans="1:36" ht="15" customHeight="1" x14ac:dyDescent="0.2">
      <c r="A193" s="98"/>
      <c r="B193" s="135" t="s">
        <v>352</v>
      </c>
      <c r="C193" s="136"/>
      <c r="D193" s="137">
        <v>2017</v>
      </c>
      <c r="E193" s="138">
        <v>2018</v>
      </c>
      <c r="F193" s="138">
        <v>2019</v>
      </c>
      <c r="G193" s="138">
        <v>2020</v>
      </c>
      <c r="H193" s="138">
        <v>2021</v>
      </c>
      <c r="I193" s="139">
        <v>2022</v>
      </c>
      <c r="J193" s="138">
        <v>2023</v>
      </c>
      <c r="K193" s="138">
        <v>2024</v>
      </c>
      <c r="L193" s="138" t="s">
        <v>168</v>
      </c>
      <c r="M193" s="110">
        <v>2026</v>
      </c>
      <c r="N193" s="108" t="s">
        <v>353</v>
      </c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97"/>
      <c r="AJ193" s="97"/>
    </row>
    <row r="194" spans="1:36" ht="15" customHeight="1" x14ac:dyDescent="0.2">
      <c r="A194" s="98"/>
      <c r="B194" s="140" t="s">
        <v>170</v>
      </c>
      <c r="C194" s="147" t="s">
        <v>171</v>
      </c>
      <c r="D194" s="142">
        <v>0</v>
      </c>
      <c r="E194" s="9">
        <v>0</v>
      </c>
      <c r="F194" s="9">
        <v>0</v>
      </c>
      <c r="G194" s="9">
        <v>0</v>
      </c>
      <c r="H194" s="9">
        <v>0</v>
      </c>
      <c r="I194" s="143">
        <v>0</v>
      </c>
      <c r="J194" s="9">
        <v>0</v>
      </c>
      <c r="K194" s="9">
        <v>0</v>
      </c>
      <c r="L194" s="144"/>
      <c r="M194" s="145"/>
      <c r="N194" s="108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</row>
    <row r="195" spans="1:36" ht="15" customHeight="1" x14ac:dyDescent="0.2">
      <c r="A195" s="98"/>
      <c r="B195" s="146"/>
      <c r="C195" s="147" t="s">
        <v>172</v>
      </c>
      <c r="D195" s="142">
        <v>0</v>
      </c>
      <c r="E195" s="9">
        <v>0</v>
      </c>
      <c r="F195" s="9">
        <v>0</v>
      </c>
      <c r="G195" s="9">
        <v>0</v>
      </c>
      <c r="H195" s="9">
        <v>0</v>
      </c>
      <c r="I195" s="143">
        <v>0</v>
      </c>
      <c r="J195" s="9">
        <v>0</v>
      </c>
      <c r="K195" s="9">
        <v>0</v>
      </c>
      <c r="L195" s="144"/>
      <c r="M195" s="145"/>
      <c r="N195" s="108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</row>
    <row r="196" spans="1:36" ht="15" customHeight="1" thickBot="1" x14ac:dyDescent="0.25">
      <c r="A196" s="98"/>
      <c r="B196" s="148"/>
      <c r="C196" s="149" t="s">
        <v>173</v>
      </c>
      <c r="D196" s="150">
        <v>0</v>
      </c>
      <c r="E196" s="151">
        <v>0</v>
      </c>
      <c r="F196" s="151">
        <v>0</v>
      </c>
      <c r="G196" s="151">
        <v>0</v>
      </c>
      <c r="H196" s="151">
        <v>0</v>
      </c>
      <c r="I196" s="152">
        <v>0</v>
      </c>
      <c r="J196" s="151">
        <v>0</v>
      </c>
      <c r="K196" s="288">
        <v>0</v>
      </c>
      <c r="L196" s="153"/>
      <c r="M196" s="154"/>
      <c r="N196" s="108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</row>
    <row r="197" spans="1:36" ht="15.75" customHeight="1" x14ac:dyDescent="0.2">
      <c r="A197" s="289"/>
      <c r="B197" s="290"/>
      <c r="C197" s="291"/>
      <c r="D197" s="292"/>
      <c r="E197" s="292"/>
      <c r="F197" s="292"/>
      <c r="G197" s="292"/>
      <c r="H197" s="292"/>
      <c r="I197" s="291"/>
      <c r="J197" s="293"/>
      <c r="K197" s="293"/>
      <c r="L197" s="293"/>
      <c r="M197" s="291"/>
      <c r="N197" s="294"/>
      <c r="O197" s="134"/>
      <c r="P197" s="134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</row>
    <row r="198" spans="1:36" ht="15.75" customHeight="1" x14ac:dyDescent="0.2">
      <c r="A198" s="289"/>
      <c r="B198" s="290"/>
      <c r="C198" s="291"/>
      <c r="D198" s="292"/>
      <c r="E198" s="292"/>
      <c r="F198" s="292"/>
      <c r="G198" s="292"/>
      <c r="H198" s="292"/>
      <c r="I198" s="291"/>
      <c r="J198" s="293"/>
      <c r="K198" s="293"/>
      <c r="L198" s="293"/>
      <c r="M198" s="291"/>
      <c r="N198" s="294"/>
      <c r="O198" s="134"/>
      <c r="P198" s="134"/>
      <c r="Q198" s="278"/>
      <c r="R198" s="278"/>
      <c r="S198" s="278"/>
      <c r="T198" s="278"/>
      <c r="U198" s="278"/>
      <c r="V198" s="278"/>
      <c r="W198" s="278"/>
      <c r="X198" s="278"/>
      <c r="Y198" s="278"/>
      <c r="Z198" s="278"/>
      <c r="AA198" s="278"/>
      <c r="AB198" s="278"/>
      <c r="AC198" s="278"/>
      <c r="AD198" s="278"/>
      <c r="AE198" s="278"/>
      <c r="AF198" s="278"/>
      <c r="AG198" s="278"/>
      <c r="AH198" s="278"/>
    </row>
    <row r="199" spans="1:36" ht="15.75" customHeight="1" x14ac:dyDescent="0.2">
      <c r="A199" s="6" t="s">
        <v>354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  <c r="O199" s="134"/>
      <c r="P199" s="134"/>
      <c r="Q199" s="278"/>
      <c r="R199" s="278"/>
      <c r="S199" s="278"/>
      <c r="T199" s="278"/>
      <c r="U199" s="278"/>
      <c r="V199" s="278"/>
      <c r="W199" s="278"/>
      <c r="X199" s="278"/>
      <c r="Y199" s="278"/>
      <c r="Z199" s="278"/>
      <c r="AA199" s="278"/>
      <c r="AB199" s="278"/>
      <c r="AC199" s="278"/>
      <c r="AD199" s="278"/>
      <c r="AE199" s="278"/>
      <c r="AF199" s="278"/>
      <c r="AG199" s="278"/>
      <c r="AH199" s="278"/>
    </row>
    <row r="200" spans="1:36" ht="15.75" customHeight="1" x14ac:dyDescent="0.2">
      <c r="A200" s="9"/>
      <c r="B200" s="295" t="s">
        <v>2</v>
      </c>
      <c r="C200" s="144" t="s">
        <v>3</v>
      </c>
      <c r="D200" s="144" t="s">
        <v>4</v>
      </c>
      <c r="E200" s="144" t="s">
        <v>5</v>
      </c>
      <c r="F200" s="144" t="s">
        <v>6</v>
      </c>
      <c r="G200" s="144" t="s">
        <v>7</v>
      </c>
      <c r="H200" s="144" t="s">
        <v>8</v>
      </c>
      <c r="I200" s="144" t="s">
        <v>339</v>
      </c>
      <c r="J200" s="13" t="s">
        <v>10</v>
      </c>
      <c r="K200" s="8"/>
      <c r="L200" s="13" t="s">
        <v>11</v>
      </c>
      <c r="M200" s="8"/>
      <c r="N200" s="296" t="s">
        <v>12</v>
      </c>
      <c r="O200" s="134"/>
      <c r="P200" s="134"/>
      <c r="Q200" s="278"/>
      <c r="R200" s="278"/>
      <c r="S200" s="278"/>
      <c r="T200" s="278"/>
      <c r="U200" s="278"/>
      <c r="V200" s="278"/>
      <c r="W200" s="278"/>
      <c r="X200" s="278"/>
      <c r="Y200" s="278"/>
      <c r="Z200" s="278"/>
      <c r="AA200" s="278"/>
      <c r="AB200" s="278"/>
      <c r="AC200" s="278"/>
      <c r="AD200" s="278"/>
      <c r="AE200" s="278"/>
      <c r="AF200" s="278"/>
      <c r="AG200" s="278"/>
      <c r="AH200" s="278"/>
    </row>
    <row r="201" spans="1:36" ht="15.75" customHeight="1" x14ac:dyDescent="0.2">
      <c r="A201" s="57">
        <v>8</v>
      </c>
      <c r="B201" s="195" t="s">
        <v>229</v>
      </c>
      <c r="C201" s="61" t="s">
        <v>14</v>
      </c>
      <c r="D201" s="60">
        <v>44627</v>
      </c>
      <c r="E201" s="60">
        <v>45357</v>
      </c>
      <c r="F201" s="61"/>
      <c r="G201" s="41">
        <v>45170</v>
      </c>
      <c r="H201" s="60">
        <v>45350</v>
      </c>
      <c r="I201" s="61">
        <v>6</v>
      </c>
      <c r="J201" s="166" t="s">
        <v>230</v>
      </c>
      <c r="K201" s="8"/>
      <c r="L201" s="67" t="s">
        <v>38</v>
      </c>
      <c r="M201" s="8"/>
      <c r="N201" s="176" t="s">
        <v>355</v>
      </c>
      <c r="O201" s="134"/>
      <c r="P201" s="134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</row>
    <row r="202" spans="1:36" ht="15.75" customHeight="1" x14ac:dyDescent="0.2">
      <c r="A202" s="27">
        <v>2</v>
      </c>
      <c r="B202" s="185" t="s">
        <v>202</v>
      </c>
      <c r="C202" s="24" t="s">
        <v>14</v>
      </c>
      <c r="D202" s="25">
        <v>44987</v>
      </c>
      <c r="E202" s="25">
        <v>45717</v>
      </c>
      <c r="F202" s="24"/>
      <c r="G202" s="25">
        <v>45444</v>
      </c>
      <c r="H202" s="25">
        <v>45716</v>
      </c>
      <c r="I202" s="24">
        <v>9</v>
      </c>
      <c r="J202" s="163" t="s">
        <v>15</v>
      </c>
      <c r="K202" s="8"/>
      <c r="L202" s="157" t="s">
        <v>20</v>
      </c>
      <c r="M202" s="8"/>
      <c r="N202" s="158" t="s">
        <v>17</v>
      </c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6" ht="15.75" customHeight="1" x14ac:dyDescent="0.2">
      <c r="A203" s="98"/>
      <c r="B203" s="3"/>
      <c r="C203" s="98"/>
      <c r="D203" s="99"/>
      <c r="E203" s="99"/>
      <c r="F203" s="98"/>
      <c r="G203" s="99"/>
      <c r="H203" s="99"/>
      <c r="I203" s="98"/>
      <c r="J203" s="237"/>
      <c r="K203" s="101"/>
      <c r="L203" s="238"/>
      <c r="M203" s="101"/>
      <c r="N203" s="239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</row>
    <row r="204" spans="1:36" ht="15.75" customHeight="1" x14ac:dyDescent="0.2">
      <c r="A204" s="98"/>
      <c r="B204" s="3"/>
      <c r="C204" s="98"/>
      <c r="D204" s="99"/>
      <c r="E204" s="99"/>
      <c r="F204" s="98"/>
      <c r="G204" s="99"/>
      <c r="H204" s="99"/>
      <c r="I204" s="98"/>
      <c r="J204" s="237"/>
      <c r="K204" s="101"/>
      <c r="L204" s="238"/>
      <c r="M204" s="101"/>
      <c r="N204" s="239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</row>
    <row r="205" spans="1:36" ht="15.75" customHeight="1" x14ac:dyDescent="0.2">
      <c r="A205" s="98"/>
      <c r="B205" s="3"/>
      <c r="C205" s="98"/>
      <c r="D205" s="99"/>
      <c r="E205" s="99"/>
      <c r="F205" s="98"/>
      <c r="G205" s="297" t="s">
        <v>356</v>
      </c>
      <c r="H205" s="7"/>
      <c r="I205" s="7"/>
      <c r="J205" s="8"/>
      <c r="K205" s="101"/>
      <c r="L205" s="238"/>
      <c r="M205" s="101"/>
      <c r="N205" s="239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</row>
    <row r="206" spans="1:36" ht="15.75" customHeight="1" thickBot="1" x14ac:dyDescent="0.25">
      <c r="A206" s="282"/>
      <c r="B206" s="3"/>
      <c r="C206" s="98"/>
      <c r="D206" s="99"/>
      <c r="E206" s="99"/>
      <c r="F206" s="99"/>
      <c r="G206" s="298" t="s">
        <v>357</v>
      </c>
      <c r="H206" s="7"/>
      <c r="I206" s="7"/>
      <c r="J206" s="8"/>
      <c r="K206" s="108"/>
      <c r="L206" s="108"/>
      <c r="M206" s="98"/>
      <c r="N206" s="239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</row>
    <row r="207" spans="1:36" ht="15.75" customHeight="1" x14ac:dyDescent="0.2">
      <c r="A207" s="134"/>
      <c r="B207" s="109" t="s">
        <v>143</v>
      </c>
      <c r="C207" s="138">
        <v>0</v>
      </c>
      <c r="D207" s="299"/>
      <c r="E207" s="248"/>
      <c r="F207" s="134"/>
      <c r="G207" s="262" t="s">
        <v>162</v>
      </c>
      <c r="H207" s="7"/>
      <c r="I207" s="7"/>
      <c r="J207" s="251"/>
      <c r="K207" s="282"/>
      <c r="L207" s="282"/>
      <c r="M207" s="134"/>
      <c r="N207" s="134"/>
      <c r="O207" s="134"/>
      <c r="P207" s="282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</row>
    <row r="208" spans="1:36" ht="15.75" customHeight="1" x14ac:dyDescent="0.2">
      <c r="A208" s="134"/>
      <c r="B208" s="114" t="s">
        <v>145</v>
      </c>
      <c r="C208" s="144">
        <v>0</v>
      </c>
      <c r="D208" s="300"/>
      <c r="E208" s="301"/>
      <c r="F208" s="134"/>
      <c r="G208" s="283" t="s">
        <v>164</v>
      </c>
      <c r="H208" s="7"/>
      <c r="I208" s="7"/>
      <c r="J208" s="251"/>
      <c r="K208" s="282"/>
      <c r="L208" s="134"/>
      <c r="M208" s="134"/>
      <c r="N208" s="134"/>
      <c r="O208" s="134"/>
      <c r="P208" s="134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</row>
    <row r="209" spans="1:36" ht="15.75" customHeight="1" thickBot="1" x14ac:dyDescent="0.25">
      <c r="A209" s="134"/>
      <c r="B209" s="114" t="s">
        <v>147</v>
      </c>
      <c r="C209" s="144">
        <v>0</v>
      </c>
      <c r="D209" s="300"/>
      <c r="E209" s="301"/>
      <c r="F209" s="134"/>
      <c r="G209" s="284" t="s">
        <v>166</v>
      </c>
      <c r="H209" s="285"/>
      <c r="I209" s="285"/>
      <c r="J209" s="286"/>
      <c r="K209" s="282"/>
      <c r="L209" s="134"/>
      <c r="M209" s="134"/>
      <c r="N209" s="134"/>
      <c r="O209" s="134"/>
      <c r="P209" s="134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</row>
    <row r="210" spans="1:36" ht="15.75" customHeight="1" x14ac:dyDescent="0.2">
      <c r="A210" s="134"/>
      <c r="B210" s="114" t="s">
        <v>149</v>
      </c>
      <c r="C210" s="144">
        <v>0</v>
      </c>
      <c r="D210" s="300"/>
      <c r="E210" s="301"/>
      <c r="F210" s="134"/>
      <c r="G210" s="279"/>
      <c r="H210" s="280"/>
      <c r="I210" s="280"/>
      <c r="J210" s="280"/>
      <c r="K210" s="134"/>
      <c r="L210" s="134"/>
      <c r="M210" s="134"/>
      <c r="N210" s="134"/>
      <c r="O210" s="134"/>
      <c r="P210" s="134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</row>
    <row r="211" spans="1:36" ht="15.75" customHeight="1" x14ac:dyDescent="0.2">
      <c r="A211" s="134"/>
      <c r="B211" s="114" t="s">
        <v>323</v>
      </c>
      <c r="C211" s="144">
        <v>0</v>
      </c>
      <c r="D211" s="9"/>
      <c r="E211" s="145"/>
      <c r="F211" s="134"/>
      <c r="G211" s="279"/>
      <c r="H211" s="280"/>
      <c r="I211" s="280"/>
      <c r="J211" s="280"/>
      <c r="K211" s="134"/>
      <c r="L211" s="134"/>
      <c r="M211" s="134"/>
      <c r="N211" s="134"/>
      <c r="O211" s="134"/>
      <c r="P211" s="134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97"/>
      <c r="AJ211" s="97"/>
    </row>
    <row r="212" spans="1:36" ht="15.75" customHeight="1" x14ac:dyDescent="0.2">
      <c r="A212" s="98"/>
      <c r="B212" s="114" t="s">
        <v>155</v>
      </c>
      <c r="C212" s="144">
        <v>0</v>
      </c>
      <c r="D212" s="9"/>
      <c r="E212" s="145"/>
      <c r="F212" s="134"/>
      <c r="G212" s="279"/>
      <c r="H212" s="280"/>
      <c r="I212" s="280"/>
      <c r="J212" s="280"/>
      <c r="K212" s="134"/>
      <c r="L212" s="134"/>
      <c r="M212" s="134"/>
      <c r="N212" s="134"/>
      <c r="O212" s="134"/>
      <c r="P212" s="134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97"/>
      <c r="AJ212" s="97"/>
    </row>
    <row r="213" spans="1:36" ht="15.75" customHeight="1" x14ac:dyDescent="0.2">
      <c r="A213" s="98"/>
      <c r="B213" s="114" t="s">
        <v>336</v>
      </c>
      <c r="C213" s="144">
        <v>1</v>
      </c>
      <c r="D213" s="302" t="s">
        <v>358</v>
      </c>
      <c r="E213" s="145"/>
      <c r="F213" s="134"/>
      <c r="G213" s="279"/>
      <c r="H213" s="280"/>
      <c r="I213" s="280"/>
      <c r="J213" s="280"/>
      <c r="K213" s="134"/>
      <c r="L213" s="134"/>
      <c r="M213" s="134"/>
      <c r="N213" s="134"/>
      <c r="O213" s="134"/>
      <c r="P213" s="134"/>
      <c r="Q213" s="278"/>
      <c r="R213" s="278"/>
      <c r="S213" s="278"/>
      <c r="T213" s="278"/>
      <c r="U213" s="278"/>
      <c r="V213" s="278"/>
      <c r="W213" s="278"/>
      <c r="X213" s="278"/>
      <c r="Y213" s="278"/>
      <c r="Z213" s="278"/>
      <c r="AA213" s="278"/>
      <c r="AB213" s="278"/>
      <c r="AC213" s="278"/>
      <c r="AD213" s="278"/>
      <c r="AE213" s="278"/>
      <c r="AF213" s="278"/>
      <c r="AG213" s="278"/>
      <c r="AH213" s="278"/>
      <c r="AI213" s="97"/>
      <c r="AJ213" s="97"/>
    </row>
    <row r="214" spans="1:36" ht="15.75" customHeight="1" x14ac:dyDescent="0.2">
      <c r="A214" s="98"/>
      <c r="B214" s="114" t="s">
        <v>359</v>
      </c>
      <c r="C214" s="144">
        <v>1</v>
      </c>
      <c r="D214" s="302" t="s">
        <v>360</v>
      </c>
      <c r="E214" s="145"/>
      <c r="F214" s="134"/>
      <c r="G214" s="279"/>
      <c r="H214" s="280"/>
      <c r="I214" s="280"/>
      <c r="J214" s="280"/>
      <c r="K214" s="134"/>
      <c r="L214" s="134"/>
      <c r="M214" s="134"/>
      <c r="N214" s="134"/>
      <c r="O214" s="134"/>
      <c r="P214" s="134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</row>
    <row r="215" spans="1:36" ht="15.75" customHeight="1" thickBot="1" x14ac:dyDescent="0.25">
      <c r="A215" s="98"/>
      <c r="B215" s="269"/>
      <c r="C215" s="270"/>
      <c r="D215" s="303"/>
      <c r="E215" s="272"/>
      <c r="F215" s="98"/>
      <c r="G215" s="279"/>
      <c r="H215" s="280"/>
      <c r="I215" s="280"/>
      <c r="J215" s="280"/>
      <c r="K215" s="134"/>
      <c r="L215" s="134"/>
      <c r="M215" s="134"/>
      <c r="N215" s="134"/>
      <c r="O215" s="134"/>
      <c r="P215" s="134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</row>
    <row r="216" spans="1:36" ht="15.75" customHeight="1" x14ac:dyDescent="0.2">
      <c r="A216" s="98"/>
      <c r="B216" s="97"/>
      <c r="C216" s="97"/>
      <c r="D216" s="98"/>
      <c r="E216" s="98"/>
      <c r="F216" s="98"/>
      <c r="G216" s="279"/>
      <c r="H216" s="280"/>
      <c r="I216" s="280"/>
      <c r="J216" s="280"/>
      <c r="K216" s="134"/>
      <c r="L216" s="282"/>
      <c r="M216" s="134"/>
      <c r="N216" s="134"/>
      <c r="O216" s="134"/>
      <c r="P216" s="282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</row>
    <row r="217" spans="1:36" ht="18" customHeight="1" thickBot="1" x14ac:dyDescent="0.25">
      <c r="A217" s="98"/>
      <c r="B217" s="97"/>
      <c r="C217" s="97"/>
      <c r="D217" s="98"/>
      <c r="E217" s="98"/>
      <c r="F217" s="98"/>
      <c r="G217" s="134"/>
      <c r="H217" s="134"/>
      <c r="I217" s="134"/>
      <c r="J217" s="134"/>
      <c r="K217" s="134"/>
      <c r="L217" s="134"/>
      <c r="M217" s="101"/>
      <c r="N217" s="108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</row>
    <row r="218" spans="1:36" ht="15" customHeight="1" x14ac:dyDescent="0.2">
      <c r="A218" s="98"/>
      <c r="B218" s="135" t="s">
        <v>361</v>
      </c>
      <c r="C218" s="136"/>
      <c r="D218" s="137">
        <v>2017</v>
      </c>
      <c r="E218" s="138">
        <v>2018</v>
      </c>
      <c r="F218" s="138">
        <v>2019</v>
      </c>
      <c r="G218" s="138">
        <v>2020</v>
      </c>
      <c r="H218" s="138">
        <v>2021</v>
      </c>
      <c r="I218" s="139">
        <v>2022</v>
      </c>
      <c r="J218" s="138">
        <v>2023</v>
      </c>
      <c r="K218" s="138">
        <v>2024</v>
      </c>
      <c r="L218" s="138" t="s">
        <v>168</v>
      </c>
      <c r="M218" s="110">
        <v>2026</v>
      </c>
      <c r="N218" s="108" t="s">
        <v>353</v>
      </c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97"/>
      <c r="AJ218" s="97"/>
    </row>
    <row r="219" spans="1:36" ht="15" customHeight="1" x14ac:dyDescent="0.2">
      <c r="A219" s="98"/>
      <c r="B219" s="140" t="s">
        <v>170</v>
      </c>
      <c r="C219" s="147" t="s">
        <v>171</v>
      </c>
      <c r="D219" s="142">
        <v>0</v>
      </c>
      <c r="E219" s="9">
        <v>0</v>
      </c>
      <c r="F219" s="9">
        <v>0</v>
      </c>
      <c r="G219" s="9">
        <v>0</v>
      </c>
      <c r="H219" s="9">
        <v>0</v>
      </c>
      <c r="I219" s="143">
        <v>0</v>
      </c>
      <c r="J219" s="9">
        <v>1</v>
      </c>
      <c r="K219" s="9">
        <v>2</v>
      </c>
      <c r="L219" s="144"/>
      <c r="M219" s="145"/>
      <c r="N219" s="108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</row>
    <row r="220" spans="1:36" ht="15" customHeight="1" x14ac:dyDescent="0.2">
      <c r="A220" s="98"/>
      <c r="B220" s="146"/>
      <c r="C220" s="147" t="s">
        <v>172</v>
      </c>
      <c r="D220" s="142">
        <v>0</v>
      </c>
      <c r="E220" s="9">
        <v>0</v>
      </c>
      <c r="F220" s="9">
        <v>0</v>
      </c>
      <c r="G220" s="9">
        <v>0</v>
      </c>
      <c r="H220" s="9">
        <v>0</v>
      </c>
      <c r="I220" s="143">
        <v>0</v>
      </c>
      <c r="J220" s="9">
        <v>4</v>
      </c>
      <c r="K220" s="9">
        <v>9</v>
      </c>
      <c r="L220" s="144"/>
      <c r="M220" s="145"/>
      <c r="N220" s="108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</row>
    <row r="221" spans="1:36" ht="15" customHeight="1" thickBot="1" x14ac:dyDescent="0.25">
      <c r="A221" s="98"/>
      <c r="B221" s="148"/>
      <c r="C221" s="149" t="s">
        <v>173</v>
      </c>
      <c r="D221" s="150">
        <v>0</v>
      </c>
      <c r="E221" s="151">
        <v>0</v>
      </c>
      <c r="F221" s="151">
        <v>0</v>
      </c>
      <c r="G221" s="151">
        <v>0</v>
      </c>
      <c r="H221" s="151">
        <v>0</v>
      </c>
      <c r="I221" s="152">
        <v>0</v>
      </c>
      <c r="J221" s="151">
        <v>11600</v>
      </c>
      <c r="K221" s="151">
        <f>K220*2100</f>
        <v>18900</v>
      </c>
      <c r="L221" s="153"/>
      <c r="M221" s="154"/>
      <c r="N221" s="108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</row>
    <row r="222" spans="1:36" ht="15.75" customHeight="1" x14ac:dyDescent="0.2">
      <c r="A222" s="98"/>
      <c r="B222" s="97"/>
      <c r="C222" s="97"/>
      <c r="D222" s="98"/>
      <c r="E222" s="98"/>
      <c r="F222" s="98"/>
      <c r="G222" s="134"/>
      <c r="H222" s="134"/>
      <c r="I222" s="134"/>
      <c r="J222" s="134"/>
      <c r="K222" s="134"/>
      <c r="L222" s="134"/>
      <c r="M222" s="101"/>
      <c r="N222" s="108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</row>
    <row r="223" spans="1:36" ht="15.75" customHeight="1" x14ac:dyDescent="0.2">
      <c r="A223" s="98"/>
      <c r="B223" s="273"/>
      <c r="C223" s="98"/>
      <c r="D223" s="98"/>
      <c r="E223" s="98"/>
      <c r="F223" s="98"/>
      <c r="G223" s="134"/>
      <c r="H223" s="101"/>
      <c r="I223" s="101"/>
      <c r="J223" s="101"/>
      <c r="K223" s="101"/>
      <c r="L223" s="101"/>
      <c r="M223" s="101"/>
      <c r="N223" s="108"/>
    </row>
    <row r="224" spans="1:36" ht="15.75" customHeight="1" x14ac:dyDescent="0.2">
      <c r="A224" s="6" t="s">
        <v>362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8"/>
    </row>
    <row r="225" spans="1:36" ht="15.75" customHeight="1" x14ac:dyDescent="0.2">
      <c r="A225" s="9"/>
      <c r="B225" s="144" t="s">
        <v>2</v>
      </c>
      <c r="C225" s="144" t="s">
        <v>3</v>
      </c>
      <c r="D225" s="144" t="s">
        <v>4</v>
      </c>
      <c r="E225" s="144" t="s">
        <v>5</v>
      </c>
      <c r="F225" s="144" t="s">
        <v>6</v>
      </c>
      <c r="G225" s="144" t="s">
        <v>7</v>
      </c>
      <c r="H225" s="144" t="s">
        <v>8</v>
      </c>
      <c r="I225" s="144" t="s">
        <v>339</v>
      </c>
      <c r="J225" s="13" t="s">
        <v>10</v>
      </c>
      <c r="K225" s="8"/>
      <c r="L225" s="13" t="s">
        <v>11</v>
      </c>
      <c r="M225" s="8"/>
      <c r="N225" s="296" t="s">
        <v>12</v>
      </c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  <c r="AG225" s="97"/>
      <c r="AH225" s="97"/>
      <c r="AI225" s="97"/>
      <c r="AJ225" s="97"/>
    </row>
    <row r="226" spans="1:36" ht="15.75" customHeight="1" x14ac:dyDescent="0.2">
      <c r="A226" s="44">
        <v>1</v>
      </c>
      <c r="B226" s="45" t="s">
        <v>45</v>
      </c>
      <c r="C226" s="42" t="s">
        <v>14</v>
      </c>
      <c r="D226" s="41">
        <v>44777</v>
      </c>
      <c r="E226" s="41">
        <v>45507</v>
      </c>
      <c r="F226" s="42"/>
      <c r="G226" s="41">
        <v>45261</v>
      </c>
      <c r="H226" s="41">
        <v>45504</v>
      </c>
      <c r="I226" s="42">
        <v>8</v>
      </c>
      <c r="J226" s="46" t="s">
        <v>46</v>
      </c>
      <c r="K226" s="8"/>
      <c r="L226" s="47" t="s">
        <v>20</v>
      </c>
      <c r="M226" s="8"/>
      <c r="N226" s="48" t="s">
        <v>363</v>
      </c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  <c r="AG226" s="97"/>
      <c r="AH226" s="97"/>
      <c r="AI226" s="97"/>
      <c r="AJ226" s="97"/>
    </row>
    <row r="227" spans="1:36" ht="15.75" customHeight="1" x14ac:dyDescent="0.2">
      <c r="A227" s="44">
        <v>2</v>
      </c>
      <c r="B227" s="45" t="s">
        <v>51</v>
      </c>
      <c r="C227" s="42" t="s">
        <v>14</v>
      </c>
      <c r="D227" s="41">
        <v>44777</v>
      </c>
      <c r="E227" s="41">
        <v>45507</v>
      </c>
      <c r="F227" s="41">
        <v>45599</v>
      </c>
      <c r="G227" s="41">
        <v>45261</v>
      </c>
      <c r="H227" s="41">
        <v>45473</v>
      </c>
      <c r="I227" s="42">
        <v>7</v>
      </c>
      <c r="J227" s="46" t="s">
        <v>37</v>
      </c>
      <c r="K227" s="8"/>
      <c r="L227" s="47" t="s">
        <v>52</v>
      </c>
      <c r="M227" s="8"/>
      <c r="N227" s="48" t="s">
        <v>364</v>
      </c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  <c r="AG227" s="97"/>
      <c r="AH227" s="97"/>
      <c r="AI227" s="97"/>
      <c r="AJ227" s="97"/>
    </row>
    <row r="228" spans="1:36" ht="15.75" customHeight="1" x14ac:dyDescent="0.2">
      <c r="A228" s="27">
        <v>1</v>
      </c>
      <c r="B228" s="16" t="s">
        <v>200</v>
      </c>
      <c r="C228" s="23" t="s">
        <v>14</v>
      </c>
      <c r="D228" s="25">
        <v>44992</v>
      </c>
      <c r="E228" s="25">
        <v>45722</v>
      </c>
      <c r="F228" s="24"/>
      <c r="G228" s="25">
        <v>45505</v>
      </c>
      <c r="H228" s="25">
        <v>45716</v>
      </c>
      <c r="I228" s="24">
        <v>7</v>
      </c>
      <c r="J228" s="163" t="s">
        <v>86</v>
      </c>
      <c r="K228" s="8"/>
      <c r="L228" s="157" t="s">
        <v>16</v>
      </c>
      <c r="M228" s="8"/>
      <c r="N228" s="158" t="s">
        <v>17</v>
      </c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  <c r="AG228" s="97"/>
      <c r="AH228" s="97"/>
      <c r="AI228" s="97"/>
      <c r="AJ228" s="97"/>
    </row>
    <row r="229" spans="1:36" ht="15.75" customHeight="1" x14ac:dyDescent="0.2">
      <c r="A229" s="27">
        <v>2</v>
      </c>
      <c r="B229" s="22" t="s">
        <v>208</v>
      </c>
      <c r="C229" s="23" t="s">
        <v>14</v>
      </c>
      <c r="D229" s="25">
        <v>44987</v>
      </c>
      <c r="E229" s="25">
        <v>45717</v>
      </c>
      <c r="F229" s="24"/>
      <c r="G229" s="25">
        <v>45505</v>
      </c>
      <c r="H229" s="25">
        <v>45716</v>
      </c>
      <c r="I229" s="24">
        <v>7</v>
      </c>
      <c r="J229" s="163" t="s">
        <v>49</v>
      </c>
      <c r="K229" s="8"/>
      <c r="L229" s="157" t="s">
        <v>20</v>
      </c>
      <c r="M229" s="8"/>
      <c r="N229" s="158" t="s">
        <v>17</v>
      </c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6" ht="15.75" customHeight="1" thickBot="1" x14ac:dyDescent="0.25">
      <c r="A230" s="98"/>
      <c r="B230" s="134"/>
      <c r="C230" s="134"/>
      <c r="D230" s="134"/>
      <c r="E230" s="134"/>
      <c r="F230" s="134"/>
      <c r="G230" s="134"/>
      <c r="H230" s="134"/>
      <c r="I230" s="134"/>
      <c r="J230" s="304"/>
      <c r="K230" s="304"/>
      <c r="L230" s="304"/>
      <c r="M230" s="304"/>
      <c r="N230" s="108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</row>
    <row r="231" spans="1:36" ht="15.75" customHeight="1" x14ac:dyDescent="0.2">
      <c r="A231" s="98"/>
      <c r="B231" s="109" t="s">
        <v>143</v>
      </c>
      <c r="C231" s="110">
        <v>0</v>
      </c>
      <c r="D231" s="134"/>
      <c r="E231" s="134"/>
      <c r="F231" s="134"/>
      <c r="G231" s="305" t="s">
        <v>365</v>
      </c>
      <c r="H231" s="7"/>
      <c r="I231" s="7"/>
      <c r="J231" s="8"/>
      <c r="K231" s="282"/>
      <c r="L231" s="282"/>
      <c r="M231" s="304"/>
      <c r="N231" s="108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  <c r="AG231" s="97"/>
      <c r="AH231" s="97"/>
      <c r="AI231" s="97"/>
      <c r="AJ231" s="97"/>
    </row>
    <row r="232" spans="1:36" ht="15.75" customHeight="1" x14ac:dyDescent="0.2">
      <c r="A232" s="98"/>
      <c r="B232" s="114" t="s">
        <v>145</v>
      </c>
      <c r="C232" s="115">
        <v>0</v>
      </c>
      <c r="D232" s="134"/>
      <c r="E232" s="134"/>
      <c r="F232" s="134"/>
      <c r="G232" s="262" t="s">
        <v>162</v>
      </c>
      <c r="H232" s="7"/>
      <c r="I232" s="7"/>
      <c r="J232" s="251"/>
      <c r="K232" s="282"/>
      <c r="L232" s="282"/>
      <c r="M232" s="304"/>
      <c r="N232" s="108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  <c r="AG232" s="97"/>
      <c r="AH232" s="97"/>
      <c r="AI232" s="97"/>
      <c r="AJ232" s="97"/>
    </row>
    <row r="233" spans="1:36" ht="15.75" customHeight="1" x14ac:dyDescent="0.2">
      <c r="A233" s="98"/>
      <c r="B233" s="114" t="s">
        <v>147</v>
      </c>
      <c r="C233" s="115">
        <v>0</v>
      </c>
      <c r="D233" s="134"/>
      <c r="E233" s="134"/>
      <c r="F233" s="134"/>
      <c r="G233" s="283" t="s">
        <v>164</v>
      </c>
      <c r="H233" s="7"/>
      <c r="I233" s="7"/>
      <c r="J233" s="251"/>
      <c r="K233" s="282"/>
      <c r="L233" s="134"/>
      <c r="M233" s="134"/>
      <c r="N233" s="134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</row>
    <row r="234" spans="1:36" ht="15.75" customHeight="1" thickBot="1" x14ac:dyDescent="0.25">
      <c r="A234" s="98"/>
      <c r="B234" s="114" t="s">
        <v>149</v>
      </c>
      <c r="C234" s="115">
        <v>0</v>
      </c>
      <c r="D234" s="134"/>
      <c r="E234" s="134"/>
      <c r="F234" s="134"/>
      <c r="G234" s="284" t="s">
        <v>166</v>
      </c>
      <c r="H234" s="285"/>
      <c r="I234" s="285"/>
      <c r="J234" s="286"/>
      <c r="K234" s="134"/>
      <c r="L234" s="134"/>
      <c r="M234" s="134"/>
      <c r="N234" s="134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</row>
    <row r="235" spans="1:36" ht="15.75" customHeight="1" x14ac:dyDescent="0.2">
      <c r="A235" s="98"/>
      <c r="B235" s="114" t="s">
        <v>323</v>
      </c>
      <c r="C235" s="115">
        <v>0</v>
      </c>
      <c r="D235" s="98"/>
      <c r="E235" s="98"/>
      <c r="F235" s="98"/>
      <c r="G235" s="279"/>
      <c r="H235" s="280"/>
      <c r="I235" s="280"/>
      <c r="J235" s="280"/>
      <c r="K235" s="134"/>
      <c r="L235" s="98"/>
      <c r="M235" s="98"/>
      <c r="N235" s="98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</row>
    <row r="236" spans="1:36" ht="15.75" customHeight="1" x14ac:dyDescent="0.2">
      <c r="A236" s="98"/>
      <c r="B236" s="114" t="s">
        <v>366</v>
      </c>
      <c r="C236" s="115">
        <v>2</v>
      </c>
      <c r="D236" s="98"/>
      <c r="E236" s="98"/>
      <c r="F236" s="98"/>
      <c r="G236" s="279"/>
      <c r="H236" s="280"/>
      <c r="I236" s="280"/>
      <c r="J236" s="280"/>
      <c r="K236" s="134"/>
      <c r="L236" s="98"/>
      <c r="M236" s="98"/>
      <c r="N236" s="98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</row>
    <row r="237" spans="1:36" ht="15.75" customHeight="1" x14ac:dyDescent="0.2">
      <c r="A237" s="98"/>
      <c r="B237" s="114" t="s">
        <v>334</v>
      </c>
      <c r="C237" s="115">
        <v>2</v>
      </c>
      <c r="D237" s="98"/>
      <c r="E237" s="98"/>
      <c r="F237" s="98"/>
      <c r="G237" s="279"/>
      <c r="H237" s="280"/>
      <c r="I237" s="280"/>
      <c r="J237" s="280"/>
      <c r="K237" s="134"/>
      <c r="L237" s="98"/>
      <c r="M237" s="98"/>
      <c r="N237" s="98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</row>
    <row r="238" spans="1:36" ht="15.75" customHeight="1" x14ac:dyDescent="0.2">
      <c r="A238" s="98"/>
      <c r="B238" s="114" t="s">
        <v>367</v>
      </c>
      <c r="C238" s="115">
        <v>2</v>
      </c>
      <c r="D238" s="98"/>
      <c r="E238" s="98"/>
      <c r="F238" s="98"/>
      <c r="G238" s="279"/>
      <c r="H238" s="280"/>
      <c r="I238" s="280"/>
      <c r="J238" s="280"/>
      <c r="K238" s="134"/>
      <c r="L238" s="98"/>
      <c r="M238" s="98"/>
      <c r="N238" s="98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</row>
    <row r="239" spans="1:36" ht="15.75" customHeight="1" thickBot="1" x14ac:dyDescent="0.25">
      <c r="A239" s="98"/>
      <c r="B239" s="269" t="s">
        <v>368</v>
      </c>
      <c r="C239" s="287">
        <v>0</v>
      </c>
      <c r="D239" s="98"/>
      <c r="E239" s="98"/>
      <c r="F239" s="98"/>
      <c r="G239" s="279"/>
      <c r="H239" s="280"/>
      <c r="I239" s="280"/>
      <c r="J239" s="280"/>
      <c r="K239" s="134"/>
      <c r="L239" s="134"/>
      <c r="M239" s="134"/>
      <c r="N239" s="134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</row>
    <row r="240" spans="1:36" ht="15.75" customHeight="1" x14ac:dyDescent="0.2">
      <c r="A240" s="98"/>
      <c r="B240" s="97"/>
      <c r="C240" s="97"/>
      <c r="D240" s="98"/>
      <c r="E240" s="98"/>
      <c r="F240" s="98"/>
      <c r="G240" s="279"/>
      <c r="H240" s="280"/>
      <c r="I240" s="280"/>
      <c r="J240" s="280"/>
      <c r="K240" s="134"/>
      <c r="L240" s="134"/>
      <c r="M240" s="101"/>
      <c r="N240" s="108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</row>
    <row r="241" spans="1:36" ht="15" customHeight="1" thickBot="1" x14ac:dyDescent="0.25">
      <c r="A241" s="98"/>
      <c r="B241" s="97"/>
      <c r="C241" s="97"/>
      <c r="D241" s="98"/>
      <c r="E241" s="98"/>
      <c r="F241" s="98"/>
      <c r="G241" s="134"/>
      <c r="H241" s="134"/>
      <c r="I241" s="134"/>
      <c r="J241" s="306"/>
      <c r="K241" s="134"/>
      <c r="L241" s="134"/>
      <c r="M241" s="101"/>
      <c r="N241" s="108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97"/>
      <c r="AJ241" s="97"/>
    </row>
    <row r="242" spans="1:36" ht="15" customHeight="1" x14ac:dyDescent="0.2">
      <c r="A242" s="98"/>
      <c r="B242" s="135" t="s">
        <v>369</v>
      </c>
      <c r="C242" s="136"/>
      <c r="D242" s="137">
        <v>2017</v>
      </c>
      <c r="E242" s="138">
        <v>2018</v>
      </c>
      <c r="F242" s="138">
        <v>2019</v>
      </c>
      <c r="G242" s="138">
        <v>2020</v>
      </c>
      <c r="H242" s="138">
        <v>2021</v>
      </c>
      <c r="I242" s="139">
        <v>2022</v>
      </c>
      <c r="J242" s="138">
        <v>2023</v>
      </c>
      <c r="K242" s="138">
        <v>2024</v>
      </c>
      <c r="L242" s="138" t="s">
        <v>168</v>
      </c>
      <c r="M242" s="110">
        <v>2026</v>
      </c>
      <c r="N242" s="108" t="s">
        <v>169</v>
      </c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</row>
    <row r="243" spans="1:36" ht="15" customHeight="1" x14ac:dyDescent="0.2">
      <c r="A243" s="98"/>
      <c r="B243" s="140" t="s">
        <v>170</v>
      </c>
      <c r="C243" s="147" t="s">
        <v>171</v>
      </c>
      <c r="D243" s="142">
        <v>0</v>
      </c>
      <c r="E243" s="9">
        <v>0</v>
      </c>
      <c r="F243" s="9">
        <v>0</v>
      </c>
      <c r="G243" s="9">
        <v>0</v>
      </c>
      <c r="H243" s="9">
        <v>0</v>
      </c>
      <c r="I243" s="143">
        <v>0</v>
      </c>
      <c r="J243" s="9">
        <v>2</v>
      </c>
      <c r="K243" s="9">
        <v>4</v>
      </c>
      <c r="L243" s="144"/>
      <c r="M243" s="145"/>
      <c r="N243" s="108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</row>
    <row r="244" spans="1:36" ht="15" customHeight="1" x14ac:dyDescent="0.2">
      <c r="A244" s="98"/>
      <c r="B244" s="146"/>
      <c r="C244" s="147" t="s">
        <v>172</v>
      </c>
      <c r="D244" s="142">
        <v>0</v>
      </c>
      <c r="E244" s="9">
        <v>0</v>
      </c>
      <c r="F244" s="9">
        <v>0</v>
      </c>
      <c r="G244" s="9">
        <v>0</v>
      </c>
      <c r="H244" s="9">
        <v>0</v>
      </c>
      <c r="I244" s="143">
        <v>0</v>
      </c>
      <c r="J244" s="9">
        <v>2</v>
      </c>
      <c r="K244" s="9">
        <v>23</v>
      </c>
      <c r="L244" s="144"/>
      <c r="M244" s="145"/>
      <c r="N244" s="108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97"/>
      <c r="AJ244" s="97"/>
    </row>
    <row r="245" spans="1:36" ht="15.75" customHeight="1" thickBot="1" x14ac:dyDescent="0.25">
      <c r="A245" s="98"/>
      <c r="B245" s="148"/>
      <c r="C245" s="149" t="s">
        <v>173</v>
      </c>
      <c r="D245" s="150">
        <v>0</v>
      </c>
      <c r="E245" s="151">
        <v>0</v>
      </c>
      <c r="F245" s="151">
        <v>0</v>
      </c>
      <c r="G245" s="151">
        <v>0</v>
      </c>
      <c r="H245" s="151">
        <v>0</v>
      </c>
      <c r="I245" s="151">
        <v>0</v>
      </c>
      <c r="J245" s="151">
        <v>4200</v>
      </c>
      <c r="K245" s="151">
        <f>K244*2100</f>
        <v>48300</v>
      </c>
      <c r="L245" s="153"/>
      <c r="M245" s="154"/>
      <c r="N245" s="108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  <c r="AG245" s="97"/>
      <c r="AH245" s="97"/>
      <c r="AI245" s="97"/>
      <c r="AJ245" s="97"/>
    </row>
    <row r="246" spans="1:36" ht="15.75" customHeight="1" x14ac:dyDescent="0.2">
      <c r="A246" s="98"/>
      <c r="B246" s="273"/>
      <c r="C246" s="98"/>
      <c r="D246" s="98"/>
      <c r="E246" s="98"/>
      <c r="F246" s="98"/>
      <c r="G246" s="307"/>
      <c r="H246" s="307"/>
      <c r="I246" s="307"/>
      <c r="J246" s="307"/>
      <c r="K246" s="307"/>
      <c r="L246" s="307"/>
      <c r="M246" s="307"/>
      <c r="N246" s="108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</row>
    <row r="247" spans="1:36" ht="15.75" customHeight="1" x14ac:dyDescent="0.2">
      <c r="A247" s="308" t="s">
        <v>370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8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</row>
    <row r="248" spans="1:36" ht="15.75" customHeight="1" x14ac:dyDescent="0.2">
      <c r="A248" s="309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</row>
    <row r="249" spans="1:36" ht="15.75" customHeight="1" x14ac:dyDescent="0.2">
      <c r="A249" s="15"/>
      <c r="B249" s="310" t="s">
        <v>2</v>
      </c>
      <c r="C249" s="311" t="s">
        <v>3</v>
      </c>
      <c r="D249" s="311" t="s">
        <v>4</v>
      </c>
      <c r="E249" s="311" t="s">
        <v>5</v>
      </c>
      <c r="F249" s="311" t="s">
        <v>6</v>
      </c>
      <c r="G249" s="311" t="s">
        <v>371</v>
      </c>
      <c r="H249" s="311" t="s">
        <v>372</v>
      </c>
      <c r="I249" s="311" t="s">
        <v>373</v>
      </c>
      <c r="J249" s="312" t="s">
        <v>10</v>
      </c>
      <c r="K249" s="8"/>
      <c r="L249" s="312" t="s">
        <v>11</v>
      </c>
      <c r="M249" s="8"/>
      <c r="N249" s="313" t="s">
        <v>12</v>
      </c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</row>
    <row r="250" spans="1:36" ht="15.75" customHeight="1" x14ac:dyDescent="0.2">
      <c r="A250" s="15">
        <v>1</v>
      </c>
      <c r="B250" s="16" t="s">
        <v>175</v>
      </c>
      <c r="C250" s="9" t="s">
        <v>14</v>
      </c>
      <c r="D250" s="17">
        <v>45498</v>
      </c>
      <c r="E250" s="17">
        <v>46227</v>
      </c>
      <c r="F250" s="9"/>
      <c r="G250" s="9">
        <v>24</v>
      </c>
      <c r="H250" s="9" t="s">
        <v>374</v>
      </c>
      <c r="I250" s="9" t="s">
        <v>375</v>
      </c>
      <c r="J250" s="18" t="s">
        <v>176</v>
      </c>
      <c r="K250" s="8"/>
      <c r="L250" s="19" t="s">
        <v>177</v>
      </c>
      <c r="M250" s="8"/>
      <c r="N250" s="20" t="s">
        <v>17</v>
      </c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</row>
    <row r="251" spans="1:36" ht="15.75" customHeight="1" x14ac:dyDescent="0.2">
      <c r="A251" s="15">
        <v>2</v>
      </c>
      <c r="B251" s="16" t="s">
        <v>13</v>
      </c>
      <c r="C251" s="9" t="s">
        <v>14</v>
      </c>
      <c r="D251" s="17">
        <v>45499</v>
      </c>
      <c r="E251" s="17">
        <v>46228</v>
      </c>
      <c r="F251" s="9"/>
      <c r="G251" s="9">
        <v>24</v>
      </c>
      <c r="H251" s="9" t="s">
        <v>374</v>
      </c>
      <c r="I251" s="9" t="s">
        <v>376</v>
      </c>
      <c r="J251" s="18" t="s">
        <v>15</v>
      </c>
      <c r="K251" s="8"/>
      <c r="L251" s="19" t="s">
        <v>16</v>
      </c>
      <c r="M251" s="8"/>
      <c r="N251" s="20" t="s">
        <v>17</v>
      </c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</row>
    <row r="252" spans="1:36" ht="15.75" customHeight="1" x14ac:dyDescent="0.2">
      <c r="A252" s="15">
        <v>3</v>
      </c>
      <c r="B252" s="16" t="s">
        <v>178</v>
      </c>
      <c r="C252" s="9" t="s">
        <v>14</v>
      </c>
      <c r="D252" s="17">
        <v>45498</v>
      </c>
      <c r="E252" s="17">
        <v>46227</v>
      </c>
      <c r="F252" s="9"/>
      <c r="G252" s="9">
        <v>24</v>
      </c>
      <c r="H252" s="9" t="s">
        <v>374</v>
      </c>
      <c r="I252" s="9" t="s">
        <v>375</v>
      </c>
      <c r="J252" s="18" t="s">
        <v>179</v>
      </c>
      <c r="K252" s="8"/>
      <c r="L252" s="26" t="s">
        <v>20</v>
      </c>
      <c r="M252" s="8"/>
      <c r="N252" s="20" t="s">
        <v>17</v>
      </c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</row>
    <row r="253" spans="1:36" ht="15.75" customHeight="1" x14ac:dyDescent="0.2">
      <c r="A253" s="15">
        <v>4</v>
      </c>
      <c r="B253" s="16" t="s">
        <v>180</v>
      </c>
      <c r="C253" s="9" t="s">
        <v>14</v>
      </c>
      <c r="D253" s="17">
        <v>45498</v>
      </c>
      <c r="E253" s="17">
        <v>46227</v>
      </c>
      <c r="F253" s="9"/>
      <c r="G253" s="9">
        <v>24</v>
      </c>
      <c r="H253" s="9" t="s">
        <v>374</v>
      </c>
      <c r="I253" s="9" t="s">
        <v>375</v>
      </c>
      <c r="J253" s="18" t="s">
        <v>115</v>
      </c>
      <c r="K253" s="8"/>
      <c r="L253" s="26" t="s">
        <v>20</v>
      </c>
      <c r="M253" s="8"/>
      <c r="N253" s="20" t="s">
        <v>17</v>
      </c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</row>
    <row r="254" spans="1:36" ht="15.75" customHeight="1" x14ac:dyDescent="0.2">
      <c r="A254" s="15">
        <v>5</v>
      </c>
      <c r="B254" s="16" t="s">
        <v>181</v>
      </c>
      <c r="C254" s="9" t="s">
        <v>14</v>
      </c>
      <c r="D254" s="17">
        <v>45498</v>
      </c>
      <c r="E254" s="17">
        <v>46227</v>
      </c>
      <c r="F254" s="9"/>
      <c r="G254" s="9">
        <v>24</v>
      </c>
      <c r="H254" s="37" t="s">
        <v>374</v>
      </c>
      <c r="I254" s="9" t="s">
        <v>375</v>
      </c>
      <c r="J254" s="18" t="s">
        <v>15</v>
      </c>
      <c r="K254" s="8"/>
      <c r="L254" s="19" t="s">
        <v>16</v>
      </c>
      <c r="M254" s="8"/>
      <c r="N254" s="20" t="s">
        <v>17</v>
      </c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</row>
    <row r="255" spans="1:36" ht="15.75" customHeight="1" x14ac:dyDescent="0.2">
      <c r="A255" s="15">
        <v>6</v>
      </c>
      <c r="B255" s="16" t="s">
        <v>182</v>
      </c>
      <c r="C255" s="160" t="s">
        <v>14</v>
      </c>
      <c r="D255" s="161">
        <v>45498</v>
      </c>
      <c r="E255" s="162">
        <v>46227</v>
      </c>
      <c r="F255" s="160"/>
      <c r="G255" s="160">
        <v>24</v>
      </c>
      <c r="H255" s="9" t="s">
        <v>374</v>
      </c>
      <c r="I255" s="160" t="s">
        <v>375</v>
      </c>
      <c r="J255" s="163" t="s">
        <v>183</v>
      </c>
      <c r="K255" s="8"/>
      <c r="L255" s="19" t="s">
        <v>16</v>
      </c>
      <c r="M255" s="8"/>
      <c r="N255" s="20" t="s">
        <v>17</v>
      </c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</row>
    <row r="256" spans="1:36" ht="15.75" customHeight="1" thickBot="1" x14ac:dyDescent="0.25">
      <c r="A256" s="98"/>
      <c r="B256" s="314"/>
      <c r="C256" s="238"/>
      <c r="D256" s="315"/>
      <c r="E256" s="316"/>
      <c r="F256" s="238"/>
      <c r="G256" s="238"/>
      <c r="H256" s="238"/>
      <c r="I256" s="238"/>
      <c r="J256" s="237"/>
      <c r="K256" s="101"/>
      <c r="L256" s="238"/>
      <c r="M256" s="101"/>
      <c r="N256" s="23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9"/>
    </row>
    <row r="257" spans="1:36" ht="15.75" customHeight="1" x14ac:dyDescent="0.2">
      <c r="A257" s="98"/>
      <c r="B257" s="317" t="s">
        <v>377</v>
      </c>
      <c r="C257" s="136"/>
      <c r="D257" s="318">
        <f>AVERAGE(G250:G255)</f>
        <v>24</v>
      </c>
      <c r="E257" s="316"/>
      <c r="F257" s="238"/>
      <c r="G257" s="238"/>
      <c r="H257" s="238"/>
      <c r="I257" s="238"/>
      <c r="J257" s="237"/>
      <c r="K257" s="101"/>
      <c r="L257" s="238"/>
      <c r="M257" s="101"/>
      <c r="N257" s="23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59"/>
      <c r="AJ257" s="159"/>
    </row>
    <row r="258" spans="1:36" ht="15.75" customHeight="1" x14ac:dyDescent="0.2">
      <c r="A258" s="98"/>
      <c r="B258" s="319" t="s">
        <v>378</v>
      </c>
      <c r="C258" s="8"/>
      <c r="D258" s="115">
        <v>6</v>
      </c>
      <c r="E258" s="316"/>
      <c r="F258" s="238"/>
      <c r="G258" s="238"/>
      <c r="H258" s="238"/>
      <c r="I258" s="238"/>
      <c r="J258" s="237"/>
      <c r="K258" s="101"/>
      <c r="L258" s="238"/>
      <c r="M258" s="101"/>
      <c r="N258" s="23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59"/>
      <c r="AJ258" s="159"/>
    </row>
    <row r="259" spans="1:36" ht="15.75" customHeight="1" x14ac:dyDescent="0.2">
      <c r="A259" s="98"/>
      <c r="B259" s="319" t="s">
        <v>379</v>
      </c>
      <c r="C259" s="8"/>
      <c r="D259" s="115">
        <v>0</v>
      </c>
      <c r="E259" s="316"/>
      <c r="F259" s="238"/>
      <c r="G259" s="238"/>
      <c r="H259" s="238"/>
      <c r="I259" s="238"/>
      <c r="J259" s="237"/>
      <c r="K259" s="101"/>
      <c r="L259" s="238"/>
      <c r="M259" s="101"/>
      <c r="N259" s="23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59"/>
      <c r="AJ259" s="159"/>
    </row>
    <row r="260" spans="1:36" ht="15.75" customHeight="1" x14ac:dyDescent="0.2">
      <c r="A260" s="98"/>
      <c r="B260" s="319" t="s">
        <v>380</v>
      </c>
      <c r="C260" s="8"/>
      <c r="D260" s="115">
        <v>0</v>
      </c>
      <c r="E260" s="316"/>
      <c r="F260" s="238"/>
      <c r="G260" s="238"/>
      <c r="H260" s="238"/>
      <c r="I260" s="238"/>
      <c r="J260" s="237"/>
      <c r="K260" s="101"/>
      <c r="L260" s="238"/>
      <c r="M260" s="101"/>
      <c r="N260" s="23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9"/>
    </row>
    <row r="261" spans="1:36" ht="15.75" customHeight="1" x14ac:dyDescent="0.2">
      <c r="A261" s="98"/>
      <c r="B261" s="319" t="s">
        <v>381</v>
      </c>
      <c r="C261" s="8"/>
      <c r="D261" s="115">
        <v>0</v>
      </c>
      <c r="E261" s="316"/>
      <c r="F261" s="238"/>
      <c r="G261" s="238"/>
      <c r="H261" s="238"/>
      <c r="I261" s="238"/>
      <c r="J261" s="237"/>
      <c r="K261" s="101"/>
      <c r="L261" s="238"/>
      <c r="M261" s="101"/>
      <c r="N261" s="23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</row>
    <row r="262" spans="1:36" ht="15.75" customHeight="1" thickBot="1" x14ac:dyDescent="0.25">
      <c r="A262" s="98"/>
      <c r="B262" s="320" t="s">
        <v>382</v>
      </c>
      <c r="C262" s="321"/>
      <c r="D262" s="322">
        <f>D258-D259-D260-D261</f>
        <v>6</v>
      </c>
      <c r="E262" s="316"/>
      <c r="F262" s="238"/>
      <c r="G262" s="238"/>
      <c r="H262" s="238"/>
      <c r="I262" s="238"/>
      <c r="J262" s="237"/>
      <c r="K262" s="101"/>
      <c r="L262" s="238"/>
      <c r="M262" s="101"/>
      <c r="N262" s="23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</row>
    <row r="263" spans="1:36" ht="15.75" customHeight="1" x14ac:dyDescent="0.2">
      <c r="A263" s="309"/>
      <c r="B263" s="309"/>
      <c r="C263" s="309"/>
      <c r="D263" s="309"/>
      <c r="E263" s="309"/>
      <c r="F263" s="309"/>
      <c r="G263" s="309"/>
      <c r="H263" s="309"/>
      <c r="I263" s="309"/>
      <c r="J263" s="309"/>
      <c r="K263" s="309"/>
      <c r="L263" s="238"/>
      <c r="M263" s="309"/>
      <c r="N263" s="30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</row>
    <row r="264" spans="1:36" ht="15.75" customHeight="1" x14ac:dyDescent="0.2">
      <c r="A264" s="164"/>
      <c r="B264" s="323" t="s">
        <v>2</v>
      </c>
      <c r="C264" s="324" t="s">
        <v>3</v>
      </c>
      <c r="D264" s="324" t="s">
        <v>4</v>
      </c>
      <c r="E264" s="324" t="s">
        <v>5</v>
      </c>
      <c r="F264" s="324" t="s">
        <v>6</v>
      </c>
      <c r="G264" s="324" t="s">
        <v>371</v>
      </c>
      <c r="H264" s="324" t="s">
        <v>372</v>
      </c>
      <c r="I264" s="324" t="s">
        <v>373</v>
      </c>
      <c r="J264" s="325" t="s">
        <v>10</v>
      </c>
      <c r="K264" s="8"/>
      <c r="L264" s="325" t="s">
        <v>11</v>
      </c>
      <c r="M264" s="8"/>
      <c r="N264" s="326" t="s">
        <v>12</v>
      </c>
    </row>
    <row r="265" spans="1:36" ht="15.75" customHeight="1" x14ac:dyDescent="0.2">
      <c r="A265" s="164">
        <v>1</v>
      </c>
      <c r="B265" s="16" t="s">
        <v>188</v>
      </c>
      <c r="C265" s="9" t="s">
        <v>14</v>
      </c>
      <c r="D265" s="17">
        <v>45349</v>
      </c>
      <c r="E265" s="17">
        <v>46079</v>
      </c>
      <c r="F265" s="9"/>
      <c r="G265" s="9">
        <v>24</v>
      </c>
      <c r="H265" s="9" t="s">
        <v>374</v>
      </c>
      <c r="I265" s="9" t="s">
        <v>375</v>
      </c>
      <c r="J265" s="18" t="s">
        <v>189</v>
      </c>
      <c r="K265" s="8"/>
      <c r="L265" s="19" t="s">
        <v>38</v>
      </c>
      <c r="M265" s="8"/>
      <c r="N265" s="20" t="s">
        <v>17</v>
      </c>
      <c r="O265" s="97" t="s">
        <v>383</v>
      </c>
    </row>
    <row r="266" spans="1:36" ht="15.75" customHeight="1" x14ac:dyDescent="0.2">
      <c r="A266" s="164">
        <v>2</v>
      </c>
      <c r="B266" s="16" t="s">
        <v>184</v>
      </c>
      <c r="C266" s="9" t="s">
        <v>14</v>
      </c>
      <c r="D266" s="17">
        <v>45349</v>
      </c>
      <c r="E266" s="17">
        <v>46079</v>
      </c>
      <c r="F266" s="9"/>
      <c r="G266" s="9">
        <v>24</v>
      </c>
      <c r="H266" s="9" t="s">
        <v>374</v>
      </c>
      <c r="I266" s="9" t="s">
        <v>375</v>
      </c>
      <c r="J266" s="18" t="s">
        <v>37</v>
      </c>
      <c r="K266" s="8"/>
      <c r="L266" s="19" t="s">
        <v>38</v>
      </c>
      <c r="M266" s="8"/>
      <c r="N266" s="20" t="s">
        <v>17</v>
      </c>
    </row>
    <row r="267" spans="1:36" ht="15.75" customHeight="1" x14ac:dyDescent="0.2">
      <c r="A267" s="164">
        <v>3</v>
      </c>
      <c r="B267" s="16" t="s">
        <v>185</v>
      </c>
      <c r="C267" s="9" t="s">
        <v>14</v>
      </c>
      <c r="D267" s="17">
        <v>45349</v>
      </c>
      <c r="E267" s="17">
        <v>46079</v>
      </c>
      <c r="F267" s="9"/>
      <c r="G267" s="9">
        <v>24</v>
      </c>
      <c r="H267" s="9" t="s">
        <v>374</v>
      </c>
      <c r="I267" s="9" t="s">
        <v>375</v>
      </c>
      <c r="J267" s="18" t="s">
        <v>35</v>
      </c>
      <c r="K267" s="8"/>
      <c r="L267" s="30" t="s">
        <v>16</v>
      </c>
      <c r="M267" s="8"/>
      <c r="N267" s="20" t="s">
        <v>17</v>
      </c>
    </row>
    <row r="268" spans="1:36" ht="15.75" customHeight="1" x14ac:dyDescent="0.2">
      <c r="A268" s="164">
        <v>4</v>
      </c>
      <c r="B268" s="16" t="s">
        <v>186</v>
      </c>
      <c r="C268" s="9" t="s">
        <v>14</v>
      </c>
      <c r="D268" s="17">
        <v>45349</v>
      </c>
      <c r="E268" s="17">
        <v>46079</v>
      </c>
      <c r="F268" s="9"/>
      <c r="G268" s="9">
        <v>24</v>
      </c>
      <c r="H268" s="9" t="s">
        <v>374</v>
      </c>
      <c r="I268" s="9" t="s">
        <v>375</v>
      </c>
      <c r="J268" s="18" t="s">
        <v>187</v>
      </c>
      <c r="K268" s="8"/>
      <c r="L268" s="26" t="s">
        <v>16</v>
      </c>
      <c r="M268" s="8"/>
      <c r="N268" s="20" t="s">
        <v>17</v>
      </c>
    </row>
    <row r="269" spans="1:36" ht="15.75" customHeight="1" x14ac:dyDescent="0.2">
      <c r="A269" s="164">
        <v>5</v>
      </c>
      <c r="B269" s="16" t="s">
        <v>190</v>
      </c>
      <c r="C269" s="160" t="s">
        <v>14</v>
      </c>
      <c r="D269" s="161">
        <v>45349</v>
      </c>
      <c r="E269" s="162">
        <v>46079</v>
      </c>
      <c r="F269" s="160"/>
      <c r="G269" s="160">
        <v>24</v>
      </c>
      <c r="H269" s="160" t="s">
        <v>374</v>
      </c>
      <c r="I269" s="160" t="s">
        <v>375</v>
      </c>
      <c r="J269" s="163" t="s">
        <v>130</v>
      </c>
      <c r="K269" s="8"/>
      <c r="L269" s="30" t="s">
        <v>25</v>
      </c>
      <c r="M269" s="8"/>
      <c r="N269" s="165" t="s">
        <v>17</v>
      </c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  <c r="AG269" s="97"/>
      <c r="AH269" s="97"/>
      <c r="AI269" s="97"/>
      <c r="AJ269" s="97"/>
    </row>
    <row r="270" spans="1:36" ht="15" customHeight="1" thickBot="1" x14ac:dyDescent="0.25">
      <c r="A270" s="98"/>
      <c r="B270" s="327"/>
      <c r="C270" s="98"/>
      <c r="D270" s="99"/>
      <c r="E270" s="99"/>
      <c r="F270" s="98"/>
      <c r="G270" s="98"/>
      <c r="H270" s="98"/>
      <c r="I270" s="98"/>
      <c r="J270" s="108"/>
      <c r="K270" s="108"/>
      <c r="L270" s="108"/>
      <c r="M270" s="98"/>
      <c r="N270" s="102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</row>
    <row r="271" spans="1:36" ht="15.75" customHeight="1" x14ac:dyDescent="0.2">
      <c r="A271" s="98"/>
      <c r="B271" s="317" t="s">
        <v>377</v>
      </c>
      <c r="C271" s="136"/>
      <c r="D271" s="318">
        <f>AVERAGE(G265:G269)</f>
        <v>24</v>
      </c>
      <c r="E271" s="97"/>
      <c r="F271" s="97"/>
      <c r="G271" s="97"/>
      <c r="H271" s="98"/>
      <c r="I271" s="98"/>
      <c r="J271" s="108"/>
      <c r="K271" s="108"/>
      <c r="L271" s="108"/>
      <c r="M271" s="98"/>
      <c r="N271" s="102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</row>
    <row r="272" spans="1:36" ht="15.75" customHeight="1" x14ac:dyDescent="0.2">
      <c r="A272" s="134"/>
      <c r="B272" s="319" t="s">
        <v>378</v>
      </c>
      <c r="C272" s="8"/>
      <c r="D272" s="115">
        <v>5</v>
      </c>
      <c r="E272" s="97"/>
      <c r="F272" s="97"/>
      <c r="G272" s="97"/>
      <c r="H272" s="101"/>
      <c r="I272" s="101"/>
      <c r="J272" s="101"/>
      <c r="K272" s="101"/>
      <c r="L272" s="101"/>
      <c r="M272" s="101"/>
      <c r="N272" s="101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</row>
    <row r="273" spans="1:36" ht="15.75" customHeight="1" x14ac:dyDescent="0.2">
      <c r="A273" s="134"/>
      <c r="B273" s="319" t="s">
        <v>379</v>
      </c>
      <c r="C273" s="8"/>
      <c r="D273" s="115">
        <v>0</v>
      </c>
      <c r="E273" s="97"/>
      <c r="F273" s="97"/>
      <c r="G273" s="97"/>
      <c r="H273" s="101"/>
      <c r="I273" s="101"/>
      <c r="J273" s="101"/>
      <c r="K273" s="101"/>
      <c r="L273" s="101"/>
      <c r="M273" s="101"/>
      <c r="N273" s="101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</row>
    <row r="274" spans="1:36" ht="15.75" customHeight="1" x14ac:dyDescent="0.2">
      <c r="A274" s="134"/>
      <c r="B274" s="319" t="s">
        <v>380</v>
      </c>
      <c r="C274" s="8"/>
      <c r="D274" s="115">
        <v>0</v>
      </c>
      <c r="E274" s="97"/>
      <c r="F274" s="97"/>
      <c r="G274" s="97"/>
      <c r="H274" s="101"/>
      <c r="I274" s="101"/>
      <c r="J274" s="101"/>
      <c r="K274" s="101"/>
      <c r="L274" s="101"/>
      <c r="M274" s="101"/>
      <c r="N274" s="101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</row>
    <row r="275" spans="1:36" ht="15.75" customHeight="1" x14ac:dyDescent="0.2">
      <c r="A275" s="134"/>
      <c r="B275" s="319" t="s">
        <v>381</v>
      </c>
      <c r="C275" s="8"/>
      <c r="D275" s="115">
        <v>0</v>
      </c>
      <c r="E275" s="97"/>
      <c r="F275" s="97"/>
      <c r="G275" s="97"/>
      <c r="H275" s="101"/>
      <c r="I275" s="101"/>
      <c r="J275" s="101"/>
      <c r="K275" s="101"/>
      <c r="L275" s="101"/>
      <c r="M275" s="101"/>
      <c r="N275" s="101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7"/>
    </row>
    <row r="276" spans="1:36" ht="15.75" customHeight="1" thickBot="1" x14ac:dyDescent="0.25">
      <c r="A276" s="134"/>
      <c r="B276" s="320" t="s">
        <v>382</v>
      </c>
      <c r="C276" s="321"/>
      <c r="D276" s="322">
        <f>D272-D273-D274-D275</f>
        <v>5</v>
      </c>
      <c r="E276" s="97"/>
      <c r="F276" s="97"/>
      <c r="G276" s="97"/>
      <c r="H276" s="101"/>
      <c r="I276" s="101"/>
      <c r="J276" s="101"/>
      <c r="K276" s="101"/>
      <c r="L276" s="101"/>
      <c r="M276" s="101"/>
      <c r="N276" s="101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</row>
    <row r="277" spans="1:36" ht="15.75" customHeight="1" x14ac:dyDescent="0.2">
      <c r="A277" s="328"/>
      <c r="B277" s="329"/>
      <c r="C277" s="329"/>
      <c r="D277" s="329"/>
      <c r="E277" s="329"/>
      <c r="F277" s="329"/>
      <c r="G277" s="329"/>
      <c r="H277" s="329"/>
      <c r="I277" s="329"/>
      <c r="J277" s="329"/>
      <c r="K277" s="329"/>
      <c r="L277" s="329"/>
      <c r="M277" s="329"/>
      <c r="N277" s="330"/>
    </row>
    <row r="278" spans="1:36" ht="15.75" customHeight="1" x14ac:dyDescent="0.2">
      <c r="A278" s="21"/>
      <c r="B278" s="331" t="s">
        <v>2</v>
      </c>
      <c r="C278" s="332" t="s">
        <v>3</v>
      </c>
      <c r="D278" s="332" t="s">
        <v>4</v>
      </c>
      <c r="E278" s="332" t="s">
        <v>5</v>
      </c>
      <c r="F278" s="332" t="s">
        <v>6</v>
      </c>
      <c r="G278" s="332" t="s">
        <v>371</v>
      </c>
      <c r="H278" s="332" t="s">
        <v>372</v>
      </c>
      <c r="I278" s="332" t="s">
        <v>373</v>
      </c>
      <c r="J278" s="333" t="s">
        <v>10</v>
      </c>
      <c r="K278" s="334"/>
      <c r="L278" s="333" t="s">
        <v>11</v>
      </c>
      <c r="M278" s="334"/>
      <c r="N278" s="335" t="s">
        <v>12</v>
      </c>
    </row>
    <row r="279" spans="1:36" ht="15.75" customHeight="1" x14ac:dyDescent="0.2">
      <c r="A279" s="336">
        <v>1</v>
      </c>
      <c r="B279" s="16" t="s">
        <v>191</v>
      </c>
      <c r="C279" s="23" t="s">
        <v>14</v>
      </c>
      <c r="D279" s="25">
        <v>45145</v>
      </c>
      <c r="E279" s="25">
        <v>45875</v>
      </c>
      <c r="F279" s="9"/>
      <c r="G279" s="9">
        <v>24</v>
      </c>
      <c r="H279" s="9" t="s">
        <v>374</v>
      </c>
      <c r="I279" s="9" t="s">
        <v>375</v>
      </c>
      <c r="J279" s="18" t="s">
        <v>179</v>
      </c>
      <c r="K279" s="8"/>
      <c r="L279" s="26" t="s">
        <v>20</v>
      </c>
      <c r="M279" s="8"/>
      <c r="N279" s="20" t="s">
        <v>17</v>
      </c>
      <c r="O279" s="97"/>
    </row>
    <row r="280" spans="1:36" ht="15.75" customHeight="1" x14ac:dyDescent="0.2">
      <c r="A280" s="336">
        <v>2</v>
      </c>
      <c r="B280" s="16" t="s">
        <v>192</v>
      </c>
      <c r="C280" s="23" t="s">
        <v>14</v>
      </c>
      <c r="D280" s="17">
        <v>45145</v>
      </c>
      <c r="E280" s="17">
        <v>45906</v>
      </c>
      <c r="F280" s="9"/>
      <c r="G280" s="9">
        <v>24</v>
      </c>
      <c r="H280" s="9" t="s">
        <v>374</v>
      </c>
      <c r="I280" s="9" t="s">
        <v>375</v>
      </c>
      <c r="J280" s="18" t="s">
        <v>193</v>
      </c>
      <c r="K280" s="8"/>
      <c r="L280" s="26" t="s">
        <v>16</v>
      </c>
      <c r="M280" s="8"/>
      <c r="N280" s="20" t="s">
        <v>17</v>
      </c>
      <c r="O280" s="97"/>
    </row>
    <row r="281" spans="1:36" ht="15.75" customHeight="1" x14ac:dyDescent="0.2">
      <c r="A281" s="336">
        <v>3</v>
      </c>
      <c r="B281" s="337" t="s">
        <v>194</v>
      </c>
      <c r="C281" s="23" t="s">
        <v>14</v>
      </c>
      <c r="D281" s="17">
        <v>45145</v>
      </c>
      <c r="E281" s="17">
        <v>45875</v>
      </c>
      <c r="F281" s="9"/>
      <c r="G281" s="9">
        <v>24</v>
      </c>
      <c r="H281" s="9" t="s">
        <v>384</v>
      </c>
      <c r="I281" s="9" t="s">
        <v>385</v>
      </c>
      <c r="J281" s="18" t="s">
        <v>105</v>
      </c>
      <c r="K281" s="8"/>
      <c r="L281" s="30" t="s">
        <v>25</v>
      </c>
      <c r="M281" s="8"/>
      <c r="N281" s="20" t="s">
        <v>17</v>
      </c>
      <c r="O281" s="97"/>
    </row>
    <row r="282" spans="1:36" ht="15.75" customHeight="1" x14ac:dyDescent="0.2">
      <c r="A282" s="336">
        <v>4</v>
      </c>
      <c r="B282" s="29" t="s">
        <v>196</v>
      </c>
      <c r="C282" s="23" t="s">
        <v>14</v>
      </c>
      <c r="D282" s="17">
        <v>45145</v>
      </c>
      <c r="E282" s="17">
        <v>45875</v>
      </c>
      <c r="F282" s="9"/>
      <c r="G282" s="9">
        <v>24</v>
      </c>
      <c r="H282" s="9" t="s">
        <v>374</v>
      </c>
      <c r="I282" s="9" t="s">
        <v>375</v>
      </c>
      <c r="J282" s="18" t="s">
        <v>189</v>
      </c>
      <c r="K282" s="8"/>
      <c r="L282" s="26" t="s">
        <v>20</v>
      </c>
      <c r="M282" s="8"/>
      <c r="N282" s="20" t="s">
        <v>17</v>
      </c>
      <c r="O282" s="97"/>
    </row>
    <row r="283" spans="1:36" ht="15.75" customHeight="1" x14ac:dyDescent="0.2">
      <c r="A283" s="338">
        <v>5</v>
      </c>
      <c r="B283" s="339" t="s">
        <v>197</v>
      </c>
      <c r="C283" s="32" t="s">
        <v>14</v>
      </c>
      <c r="D283" s="33">
        <v>45145</v>
      </c>
      <c r="E283" s="33">
        <v>45875</v>
      </c>
      <c r="F283" s="340"/>
      <c r="G283" s="340">
        <v>24</v>
      </c>
      <c r="H283" s="340" t="s">
        <v>374</v>
      </c>
      <c r="I283" s="340" t="s">
        <v>375</v>
      </c>
      <c r="J283" s="341" t="s">
        <v>189</v>
      </c>
      <c r="K283" s="234"/>
      <c r="L283" s="342" t="s">
        <v>20</v>
      </c>
      <c r="M283" s="234"/>
      <c r="N283" s="343" t="s">
        <v>17</v>
      </c>
      <c r="O283" s="97"/>
    </row>
    <row r="284" spans="1:36" ht="15.75" customHeight="1" x14ac:dyDescent="0.2">
      <c r="A284" s="21">
        <v>6</v>
      </c>
      <c r="B284" s="344" t="s">
        <v>198</v>
      </c>
      <c r="C284" s="218" t="s">
        <v>14</v>
      </c>
      <c r="D284" s="345">
        <v>45145</v>
      </c>
      <c r="E284" s="346">
        <v>45875</v>
      </c>
      <c r="F284" s="218"/>
      <c r="G284" s="218">
        <v>24</v>
      </c>
      <c r="H284" s="218" t="s">
        <v>374</v>
      </c>
      <c r="I284" s="218" t="s">
        <v>375</v>
      </c>
      <c r="J284" s="172" t="s">
        <v>19</v>
      </c>
      <c r="K284" s="8"/>
      <c r="L284" s="173" t="s">
        <v>20</v>
      </c>
      <c r="M284" s="8"/>
      <c r="N284" s="277" t="s">
        <v>199</v>
      </c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</row>
    <row r="285" spans="1:36" ht="15.75" customHeight="1" x14ac:dyDescent="0.2">
      <c r="A285" s="21">
        <v>7</v>
      </c>
      <c r="B285" s="22" t="s">
        <v>18</v>
      </c>
      <c r="C285" s="9" t="s">
        <v>14</v>
      </c>
      <c r="D285" s="17">
        <v>45145</v>
      </c>
      <c r="E285" s="17">
        <v>45875</v>
      </c>
      <c r="F285" s="9"/>
      <c r="G285" s="9">
        <v>24</v>
      </c>
      <c r="H285" s="9" t="s">
        <v>374</v>
      </c>
      <c r="I285" s="9" t="s">
        <v>376</v>
      </c>
      <c r="J285" s="18" t="s">
        <v>19</v>
      </c>
      <c r="K285" s="8"/>
      <c r="L285" s="26" t="s">
        <v>20</v>
      </c>
      <c r="M285" s="8"/>
      <c r="N285" s="20" t="s">
        <v>17</v>
      </c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  <c r="AG285" s="97"/>
      <c r="AH285" s="97"/>
      <c r="AI285" s="97"/>
      <c r="AJ285" s="97"/>
    </row>
    <row r="286" spans="1:36" ht="15" customHeight="1" thickBot="1" x14ac:dyDescent="0.25">
      <c r="A286" s="98"/>
      <c r="B286" s="327"/>
      <c r="C286" s="98"/>
      <c r="D286" s="99"/>
      <c r="E286" s="99"/>
      <c r="F286" s="98"/>
      <c r="G286" s="98"/>
      <c r="H286" s="98"/>
      <c r="I286" s="98"/>
      <c r="J286" s="108"/>
      <c r="K286" s="108"/>
      <c r="L286" s="108"/>
      <c r="M286" s="98"/>
      <c r="N286" s="102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</row>
    <row r="287" spans="1:36" ht="15.75" customHeight="1" x14ac:dyDescent="0.2">
      <c r="A287" s="98"/>
      <c r="B287" s="317" t="s">
        <v>377</v>
      </c>
      <c r="C287" s="136"/>
      <c r="D287" s="318">
        <f>AVERAGE(G279:G283,G285)</f>
        <v>24</v>
      </c>
      <c r="E287" s="97"/>
      <c r="F287" s="97"/>
      <c r="G287" s="97"/>
      <c r="H287" s="98"/>
      <c r="I287" s="98"/>
      <c r="J287" s="108"/>
      <c r="K287" s="108"/>
      <c r="L287" s="108"/>
      <c r="M287" s="98"/>
      <c r="N287" s="102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  <c r="AG287" s="97"/>
      <c r="AH287" s="97"/>
      <c r="AI287" s="97"/>
      <c r="AJ287" s="97"/>
    </row>
    <row r="288" spans="1:36" ht="15.75" customHeight="1" x14ac:dyDescent="0.2">
      <c r="A288" s="134"/>
      <c r="B288" s="319" t="s">
        <v>378</v>
      </c>
      <c r="C288" s="8"/>
      <c r="D288" s="115">
        <v>7</v>
      </c>
      <c r="E288" s="97"/>
      <c r="F288" s="97"/>
      <c r="G288" s="97"/>
      <c r="H288" s="101"/>
      <c r="I288" s="101"/>
      <c r="J288" s="101"/>
      <c r="K288" s="101"/>
      <c r="L288" s="101"/>
      <c r="M288" s="101"/>
      <c r="N288" s="101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  <c r="AG288" s="97"/>
      <c r="AH288" s="97"/>
      <c r="AI288" s="97"/>
      <c r="AJ288" s="97"/>
    </row>
    <row r="289" spans="1:36" ht="15.75" customHeight="1" x14ac:dyDescent="0.2">
      <c r="A289" s="134"/>
      <c r="B289" s="319" t="s">
        <v>379</v>
      </c>
      <c r="C289" s="8"/>
      <c r="D289" s="115">
        <v>0</v>
      </c>
      <c r="E289" s="97"/>
      <c r="F289" s="97"/>
      <c r="G289" s="97"/>
      <c r="H289" s="101"/>
      <c r="I289" s="101"/>
      <c r="J289" s="101"/>
      <c r="K289" s="101"/>
      <c r="L289" s="101"/>
      <c r="M289" s="101"/>
      <c r="N289" s="101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  <c r="AG289" s="97"/>
      <c r="AH289" s="97"/>
      <c r="AI289" s="97"/>
      <c r="AJ289" s="97"/>
    </row>
    <row r="290" spans="1:36" ht="15.75" customHeight="1" x14ac:dyDescent="0.2">
      <c r="A290" s="134"/>
      <c r="B290" s="319" t="s">
        <v>380</v>
      </c>
      <c r="C290" s="8"/>
      <c r="D290" s="115">
        <v>0</v>
      </c>
      <c r="E290" s="97"/>
      <c r="F290" s="97"/>
      <c r="G290" s="97"/>
      <c r="H290" s="101"/>
      <c r="I290" s="101"/>
      <c r="J290" s="101"/>
      <c r="K290" s="101"/>
      <c r="L290" s="101"/>
      <c r="M290" s="101"/>
      <c r="N290" s="101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</row>
    <row r="291" spans="1:36" ht="15.75" customHeight="1" x14ac:dyDescent="0.2">
      <c r="A291" s="134"/>
      <c r="B291" s="319" t="s">
        <v>381</v>
      </c>
      <c r="C291" s="8"/>
      <c r="D291" s="115">
        <v>1</v>
      </c>
      <c r="E291" s="97"/>
      <c r="F291" s="97"/>
      <c r="G291" s="97"/>
      <c r="H291" s="101"/>
      <c r="I291" s="101"/>
      <c r="J291" s="101"/>
      <c r="K291" s="101"/>
      <c r="L291" s="101"/>
      <c r="M291" s="101"/>
      <c r="N291" s="101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</row>
    <row r="292" spans="1:36" ht="15.75" customHeight="1" thickBot="1" x14ac:dyDescent="0.25">
      <c r="A292" s="134"/>
      <c r="B292" s="320" t="s">
        <v>382</v>
      </c>
      <c r="C292" s="321"/>
      <c r="D292" s="322">
        <f>D288-D289-D290-D291</f>
        <v>6</v>
      </c>
      <c r="E292" s="97"/>
      <c r="F292" s="97"/>
      <c r="G292" s="97"/>
      <c r="H292" s="101"/>
      <c r="I292" s="101"/>
      <c r="J292" s="101"/>
      <c r="K292" s="101"/>
      <c r="L292" s="101"/>
      <c r="M292" s="101"/>
      <c r="N292" s="101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7"/>
    </row>
    <row r="293" spans="1:36" ht="15.75" customHeight="1" x14ac:dyDescent="0.2">
      <c r="A293" s="134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</row>
    <row r="294" spans="1:36" ht="15.75" customHeight="1" x14ac:dyDescent="0.2">
      <c r="A294" s="27"/>
      <c r="B294" s="347" t="s">
        <v>2</v>
      </c>
      <c r="C294" s="348" t="s">
        <v>3</v>
      </c>
      <c r="D294" s="348" t="s">
        <v>4</v>
      </c>
      <c r="E294" s="348" t="s">
        <v>5</v>
      </c>
      <c r="F294" s="348" t="s">
        <v>6</v>
      </c>
      <c r="G294" s="348" t="s">
        <v>371</v>
      </c>
      <c r="H294" s="348" t="s">
        <v>372</v>
      </c>
      <c r="I294" s="348" t="s">
        <v>373</v>
      </c>
      <c r="J294" s="349" t="s">
        <v>10</v>
      </c>
      <c r="K294" s="8"/>
      <c r="L294" s="349" t="s">
        <v>11</v>
      </c>
      <c r="M294" s="8"/>
      <c r="N294" s="350" t="s">
        <v>12</v>
      </c>
    </row>
    <row r="295" spans="1:36" ht="30" customHeight="1" x14ac:dyDescent="0.2">
      <c r="A295" s="351">
        <v>1</v>
      </c>
      <c r="B295" s="352" t="s">
        <v>200</v>
      </c>
      <c r="C295" s="23" t="s">
        <v>14</v>
      </c>
      <c r="D295" s="25">
        <v>44992</v>
      </c>
      <c r="E295" s="25">
        <v>45722</v>
      </c>
      <c r="F295" s="24"/>
      <c r="G295" s="24">
        <v>24</v>
      </c>
      <c r="H295" s="24" t="s">
        <v>374</v>
      </c>
      <c r="I295" s="24" t="s">
        <v>375</v>
      </c>
      <c r="J295" s="353" t="s">
        <v>386</v>
      </c>
      <c r="K295" s="8"/>
      <c r="L295" s="26" t="s">
        <v>16</v>
      </c>
      <c r="M295" s="8"/>
      <c r="N295" s="28" t="s">
        <v>17</v>
      </c>
      <c r="O295" s="97"/>
    </row>
    <row r="296" spans="1:36" ht="15.75" customHeight="1" x14ac:dyDescent="0.2">
      <c r="A296" s="34">
        <v>2</v>
      </c>
      <c r="B296" s="16" t="s">
        <v>21</v>
      </c>
      <c r="C296" s="23" t="s">
        <v>14</v>
      </c>
      <c r="D296" s="17">
        <v>44992</v>
      </c>
      <c r="E296" s="17">
        <v>45722</v>
      </c>
      <c r="F296" s="9"/>
      <c r="G296" s="9">
        <v>24</v>
      </c>
      <c r="H296" s="9" t="s">
        <v>374</v>
      </c>
      <c r="I296" s="9" t="s">
        <v>376</v>
      </c>
      <c r="J296" s="302" t="s">
        <v>40</v>
      </c>
      <c r="K296" s="302"/>
      <c r="L296" s="26" t="s">
        <v>387</v>
      </c>
      <c r="M296" s="8"/>
      <c r="N296" s="20" t="s">
        <v>17</v>
      </c>
      <c r="O296" s="97"/>
    </row>
    <row r="297" spans="1:36" ht="31.5" customHeight="1" x14ac:dyDescent="0.2">
      <c r="A297" s="354">
        <v>3</v>
      </c>
      <c r="B297" s="337" t="s">
        <v>202</v>
      </c>
      <c r="C297" s="355" t="s">
        <v>14</v>
      </c>
      <c r="D297" s="162">
        <v>44987</v>
      </c>
      <c r="E297" s="162">
        <v>45717</v>
      </c>
      <c r="F297" s="160"/>
      <c r="G297" s="160">
        <v>24</v>
      </c>
      <c r="H297" s="160" t="s">
        <v>374</v>
      </c>
      <c r="I297" s="356" t="s">
        <v>388</v>
      </c>
      <c r="J297" s="357" t="s">
        <v>389</v>
      </c>
      <c r="K297" s="8"/>
      <c r="L297" s="157" t="s">
        <v>20</v>
      </c>
      <c r="M297" s="8"/>
      <c r="N297" s="165" t="s">
        <v>17</v>
      </c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6"/>
    </row>
    <row r="298" spans="1:36" ht="15.75" customHeight="1" x14ac:dyDescent="0.2">
      <c r="A298" s="34">
        <v>4</v>
      </c>
      <c r="B298" s="29" t="s">
        <v>23</v>
      </c>
      <c r="C298" s="23" t="s">
        <v>14</v>
      </c>
      <c r="D298" s="17">
        <v>44992</v>
      </c>
      <c r="E298" s="17">
        <v>45722</v>
      </c>
      <c r="F298" s="9"/>
      <c r="G298" s="9">
        <v>24</v>
      </c>
      <c r="H298" s="9" t="s">
        <v>374</v>
      </c>
      <c r="I298" s="9" t="s">
        <v>376</v>
      </c>
      <c r="J298" s="302" t="s">
        <v>24</v>
      </c>
      <c r="K298" s="302"/>
      <c r="L298" s="30" t="s">
        <v>25</v>
      </c>
      <c r="M298" s="8"/>
      <c r="N298" s="20" t="s">
        <v>17</v>
      </c>
      <c r="O298" s="97"/>
    </row>
    <row r="299" spans="1:36" ht="15.75" customHeight="1" x14ac:dyDescent="0.2">
      <c r="A299" s="34">
        <v>5</v>
      </c>
      <c r="B299" s="22" t="s">
        <v>26</v>
      </c>
      <c r="C299" s="23" t="s">
        <v>14</v>
      </c>
      <c r="D299" s="17">
        <v>44986</v>
      </c>
      <c r="E299" s="17">
        <v>45716</v>
      </c>
      <c r="F299" s="9"/>
      <c r="G299" s="9">
        <v>24</v>
      </c>
      <c r="H299" s="9" t="s">
        <v>374</v>
      </c>
      <c r="I299" s="9" t="s">
        <v>376</v>
      </c>
      <c r="J299" s="302" t="s">
        <v>27</v>
      </c>
      <c r="K299" s="302"/>
      <c r="L299" s="26" t="s">
        <v>20</v>
      </c>
      <c r="M299" s="8"/>
      <c r="N299" s="20" t="s">
        <v>17</v>
      </c>
      <c r="O299" s="97"/>
    </row>
    <row r="300" spans="1:36" ht="15.75" customHeight="1" x14ac:dyDescent="0.2">
      <c r="A300" s="34">
        <v>6</v>
      </c>
      <c r="B300" s="22" t="s">
        <v>28</v>
      </c>
      <c r="C300" s="23" t="s">
        <v>14</v>
      </c>
      <c r="D300" s="17">
        <v>44986</v>
      </c>
      <c r="E300" s="17">
        <v>45716</v>
      </c>
      <c r="F300" s="9"/>
      <c r="G300" s="9">
        <v>24</v>
      </c>
      <c r="H300" s="9" t="s">
        <v>374</v>
      </c>
      <c r="I300" s="9" t="s">
        <v>376</v>
      </c>
      <c r="J300" s="302" t="s">
        <v>213</v>
      </c>
      <c r="K300" s="302"/>
      <c r="L300" s="26" t="s">
        <v>390</v>
      </c>
      <c r="M300" s="8"/>
      <c r="N300" s="20" t="s">
        <v>17</v>
      </c>
      <c r="O300" s="97"/>
    </row>
    <row r="301" spans="1:36" ht="15.75" customHeight="1" x14ac:dyDescent="0.2">
      <c r="A301" s="34">
        <v>7</v>
      </c>
      <c r="B301" s="177" t="s">
        <v>204</v>
      </c>
      <c r="C301" s="50" t="s">
        <v>14</v>
      </c>
      <c r="D301" s="180">
        <v>44986</v>
      </c>
      <c r="E301" s="180">
        <v>45412</v>
      </c>
      <c r="F301" s="181"/>
      <c r="G301" s="181">
        <v>14</v>
      </c>
      <c r="H301" s="181" t="s">
        <v>374</v>
      </c>
      <c r="I301" s="181" t="s">
        <v>375</v>
      </c>
      <c r="J301" s="358" t="s">
        <v>205</v>
      </c>
      <c r="K301" s="358"/>
      <c r="L301" s="55" t="s">
        <v>38</v>
      </c>
      <c r="M301" s="8"/>
      <c r="N301" s="56" t="s">
        <v>206</v>
      </c>
    </row>
    <row r="302" spans="1:36" ht="15.75" customHeight="1" x14ac:dyDescent="0.2">
      <c r="A302" s="34">
        <v>8</v>
      </c>
      <c r="B302" s="177" t="s">
        <v>207</v>
      </c>
      <c r="C302" s="50" t="s">
        <v>14</v>
      </c>
      <c r="D302" s="180">
        <v>44986</v>
      </c>
      <c r="E302" s="180">
        <v>45412</v>
      </c>
      <c r="F302" s="181"/>
      <c r="G302" s="181">
        <v>14</v>
      </c>
      <c r="H302" s="181" t="s">
        <v>374</v>
      </c>
      <c r="I302" s="181" t="s">
        <v>375</v>
      </c>
      <c r="J302" s="358" t="s">
        <v>205</v>
      </c>
      <c r="K302" s="358"/>
      <c r="L302" s="55" t="s">
        <v>38</v>
      </c>
      <c r="M302" s="8"/>
      <c r="N302" s="56" t="s">
        <v>206</v>
      </c>
    </row>
    <row r="303" spans="1:36" ht="15.75" customHeight="1" x14ac:dyDescent="0.2">
      <c r="A303" s="34">
        <v>9</v>
      </c>
      <c r="B303" s="16" t="s">
        <v>30</v>
      </c>
      <c r="C303" s="23" t="s">
        <v>14</v>
      </c>
      <c r="D303" s="17">
        <v>44992</v>
      </c>
      <c r="E303" s="17">
        <v>45722</v>
      </c>
      <c r="F303" s="9"/>
      <c r="G303" s="9">
        <v>24</v>
      </c>
      <c r="H303" s="9" t="s">
        <v>374</v>
      </c>
      <c r="I303" s="9" t="s">
        <v>376</v>
      </c>
      <c r="J303" s="302" t="s">
        <v>31</v>
      </c>
      <c r="K303" s="302"/>
      <c r="L303" s="30" t="s">
        <v>25</v>
      </c>
      <c r="M303" s="8"/>
      <c r="N303" s="20" t="s">
        <v>17</v>
      </c>
      <c r="O303" s="97"/>
    </row>
    <row r="304" spans="1:36" ht="15.75" customHeight="1" x14ac:dyDescent="0.2">
      <c r="A304" s="34">
        <v>10</v>
      </c>
      <c r="B304" s="22" t="s">
        <v>32</v>
      </c>
      <c r="C304" s="23" t="s">
        <v>14</v>
      </c>
      <c r="D304" s="17">
        <v>44986</v>
      </c>
      <c r="E304" s="17">
        <v>45716</v>
      </c>
      <c r="F304" s="9"/>
      <c r="G304" s="9">
        <v>24</v>
      </c>
      <c r="H304" s="9" t="s">
        <v>374</v>
      </c>
      <c r="I304" s="9" t="s">
        <v>376</v>
      </c>
      <c r="J304" s="302" t="s">
        <v>33</v>
      </c>
      <c r="K304" s="302"/>
      <c r="L304" s="30" t="s">
        <v>25</v>
      </c>
      <c r="M304" s="8"/>
      <c r="N304" s="20" t="s">
        <v>17</v>
      </c>
      <c r="O304" s="97"/>
    </row>
    <row r="305" spans="1:36" ht="16.5" customHeight="1" x14ac:dyDescent="0.2">
      <c r="A305" s="34">
        <v>11</v>
      </c>
      <c r="B305" s="22" t="s">
        <v>208</v>
      </c>
      <c r="C305" s="23" t="s">
        <v>14</v>
      </c>
      <c r="D305" s="17">
        <v>44987</v>
      </c>
      <c r="E305" s="17">
        <v>45717</v>
      </c>
      <c r="F305" s="9"/>
      <c r="G305" s="9">
        <v>24</v>
      </c>
      <c r="H305" s="9" t="s">
        <v>374</v>
      </c>
      <c r="I305" s="9" t="s">
        <v>375</v>
      </c>
      <c r="J305" s="302" t="s">
        <v>49</v>
      </c>
      <c r="K305" s="302"/>
      <c r="L305" s="26" t="s">
        <v>20</v>
      </c>
      <c r="M305" s="8"/>
      <c r="N305" s="20" t="s">
        <v>17</v>
      </c>
    </row>
    <row r="306" spans="1:36" ht="15.75" customHeight="1" x14ac:dyDescent="0.2">
      <c r="A306" s="34">
        <v>12</v>
      </c>
      <c r="B306" s="22" t="s">
        <v>34</v>
      </c>
      <c r="C306" s="23" t="s">
        <v>14</v>
      </c>
      <c r="D306" s="17">
        <v>44987</v>
      </c>
      <c r="E306" s="17">
        <v>45717</v>
      </c>
      <c r="F306" s="9"/>
      <c r="G306" s="9">
        <v>24</v>
      </c>
      <c r="H306" s="9" t="s">
        <v>374</v>
      </c>
      <c r="I306" s="9" t="s">
        <v>376</v>
      </c>
      <c r="J306" s="18" t="s">
        <v>35</v>
      </c>
      <c r="K306" s="8"/>
      <c r="L306" s="26" t="s">
        <v>16</v>
      </c>
      <c r="M306" s="8"/>
      <c r="N306" s="20" t="s">
        <v>17</v>
      </c>
    </row>
    <row r="307" spans="1:36" ht="15.75" customHeight="1" x14ac:dyDescent="0.2">
      <c r="A307" s="27">
        <v>13</v>
      </c>
      <c r="B307" s="22" t="s">
        <v>36</v>
      </c>
      <c r="C307" s="23" t="s">
        <v>14</v>
      </c>
      <c r="D307" s="25">
        <v>44986</v>
      </c>
      <c r="E307" s="359">
        <v>45716</v>
      </c>
      <c r="F307" s="24"/>
      <c r="G307" s="9">
        <v>24</v>
      </c>
      <c r="H307" s="9" t="s">
        <v>374</v>
      </c>
      <c r="I307" s="24" t="s">
        <v>376</v>
      </c>
      <c r="J307" s="360" t="s">
        <v>37</v>
      </c>
      <c r="K307" s="360"/>
      <c r="L307" s="26" t="s">
        <v>38</v>
      </c>
      <c r="M307" s="8"/>
      <c r="N307" s="20" t="s">
        <v>17</v>
      </c>
    </row>
    <row r="308" spans="1:36" ht="15.75" customHeight="1" x14ac:dyDescent="0.2">
      <c r="A308" s="27">
        <v>14</v>
      </c>
      <c r="B308" s="16" t="s">
        <v>39</v>
      </c>
      <c r="C308" s="23" t="s">
        <v>14</v>
      </c>
      <c r="D308" s="25">
        <v>44992</v>
      </c>
      <c r="E308" s="359">
        <v>45722</v>
      </c>
      <c r="F308" s="24"/>
      <c r="G308" s="9">
        <v>24</v>
      </c>
      <c r="H308" s="9" t="s">
        <v>374</v>
      </c>
      <c r="I308" s="24" t="s">
        <v>376</v>
      </c>
      <c r="J308" s="360" t="s">
        <v>22</v>
      </c>
      <c r="K308" s="360"/>
      <c r="L308" s="26" t="s">
        <v>20</v>
      </c>
      <c r="M308" s="8"/>
      <c r="N308" s="20" t="s">
        <v>17</v>
      </c>
    </row>
    <row r="309" spans="1:36" ht="15.75" customHeight="1" x14ac:dyDescent="0.2">
      <c r="A309" s="361">
        <v>15</v>
      </c>
      <c r="B309" s="362" t="s">
        <v>41</v>
      </c>
      <c r="C309" s="32" t="s">
        <v>14</v>
      </c>
      <c r="D309" s="33">
        <v>44992</v>
      </c>
      <c r="E309" s="36">
        <v>45722</v>
      </c>
      <c r="F309" s="340"/>
      <c r="G309" s="340">
        <v>24</v>
      </c>
      <c r="H309" s="340" t="s">
        <v>374</v>
      </c>
      <c r="I309" s="37" t="s">
        <v>376</v>
      </c>
      <c r="J309" s="363" t="s">
        <v>86</v>
      </c>
      <c r="K309" s="363"/>
      <c r="L309" s="26" t="s">
        <v>16</v>
      </c>
      <c r="M309" s="8"/>
      <c r="N309" s="343" t="s">
        <v>17</v>
      </c>
    </row>
    <row r="310" spans="1:36" ht="15.75" customHeight="1" x14ac:dyDescent="0.2">
      <c r="A310" s="364">
        <v>16</v>
      </c>
      <c r="B310" s="22" t="s">
        <v>43</v>
      </c>
      <c r="C310" s="160" t="s">
        <v>14</v>
      </c>
      <c r="D310" s="162">
        <v>44986</v>
      </c>
      <c r="E310" s="162">
        <v>45716</v>
      </c>
      <c r="F310" s="365"/>
      <c r="G310" s="160">
        <v>24</v>
      </c>
      <c r="H310" s="160" t="s">
        <v>374</v>
      </c>
      <c r="I310" s="365" t="s">
        <v>375</v>
      </c>
      <c r="J310" s="366" t="s">
        <v>37</v>
      </c>
      <c r="K310" s="366"/>
      <c r="L310" s="19" t="s">
        <v>38</v>
      </c>
      <c r="M310" s="8"/>
      <c r="N310" s="165" t="s">
        <v>17</v>
      </c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  <c r="AE310" s="97"/>
      <c r="AF310" s="97"/>
      <c r="AG310" s="97"/>
      <c r="AH310" s="97"/>
      <c r="AI310" s="97"/>
      <c r="AJ310" s="97"/>
    </row>
    <row r="311" spans="1:36" ht="15" customHeight="1" thickBot="1" x14ac:dyDescent="0.25">
      <c r="A311" s="238"/>
      <c r="B311" s="327"/>
      <c r="C311" s="238"/>
      <c r="D311" s="316"/>
      <c r="E311" s="102"/>
      <c r="F311" s="97"/>
      <c r="G311" s="97"/>
      <c r="H311" s="102"/>
      <c r="I311" s="97"/>
      <c r="J311" s="97"/>
      <c r="K311" s="102"/>
      <c r="L311" s="102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  <c r="AE311" s="97"/>
      <c r="AF311" s="97"/>
      <c r="AG311" s="97"/>
      <c r="AH311" s="97"/>
      <c r="AI311" s="97"/>
      <c r="AJ311" s="97"/>
    </row>
    <row r="312" spans="1:36" ht="15" customHeight="1" x14ac:dyDescent="0.2">
      <c r="A312" s="367"/>
      <c r="B312" s="368" t="s">
        <v>377</v>
      </c>
      <c r="C312" s="136"/>
      <c r="D312" s="318">
        <f>AVERAGE(G295:G300,G303:G310)</f>
        <v>24</v>
      </c>
      <c r="E312" s="102"/>
      <c r="F312" s="97"/>
      <c r="G312" s="97"/>
      <c r="H312" s="102"/>
      <c r="I312" s="97"/>
      <c r="J312" s="97"/>
      <c r="K312" s="102"/>
      <c r="L312" s="102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  <c r="AA312" s="97"/>
      <c r="AB312" s="97"/>
      <c r="AC312" s="97"/>
      <c r="AD312" s="97"/>
      <c r="AE312" s="97"/>
      <c r="AF312" s="97"/>
      <c r="AG312" s="97"/>
      <c r="AH312" s="97"/>
      <c r="AI312" s="97"/>
      <c r="AJ312" s="97"/>
    </row>
    <row r="313" spans="1:36" ht="15" customHeight="1" x14ac:dyDescent="0.2">
      <c r="A313" s="367"/>
      <c r="B313" s="319" t="s">
        <v>378</v>
      </c>
      <c r="C313" s="8"/>
      <c r="D313" s="115">
        <v>16</v>
      </c>
      <c r="E313" s="102"/>
      <c r="F313" s="97"/>
      <c r="G313" s="97"/>
      <c r="H313" s="102"/>
      <c r="I313" s="97"/>
      <c r="J313" s="97"/>
      <c r="K313" s="102"/>
      <c r="L313" s="102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</row>
    <row r="314" spans="1:36" ht="15" customHeight="1" x14ac:dyDescent="0.2">
      <c r="A314" s="367"/>
      <c r="B314" s="319" t="s">
        <v>379</v>
      </c>
      <c r="C314" s="8"/>
      <c r="D314" s="115">
        <v>0</v>
      </c>
      <c r="E314" s="102"/>
      <c r="F314" s="97"/>
      <c r="G314" s="97"/>
      <c r="H314" s="102"/>
      <c r="I314" s="97"/>
      <c r="J314" s="97"/>
      <c r="K314" s="102"/>
      <c r="L314" s="102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</row>
    <row r="315" spans="1:36" ht="15" customHeight="1" x14ac:dyDescent="0.2">
      <c r="A315" s="367"/>
      <c r="B315" s="319" t="s">
        <v>380</v>
      </c>
      <c r="C315" s="8"/>
      <c r="D315" s="115">
        <v>2</v>
      </c>
      <c r="E315" s="102"/>
      <c r="F315" s="97"/>
      <c r="G315" s="97"/>
      <c r="H315" s="102"/>
      <c r="I315" s="97"/>
      <c r="J315" s="97"/>
      <c r="K315" s="102"/>
      <c r="L315" s="102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  <c r="AE315" s="97"/>
      <c r="AF315" s="97"/>
      <c r="AG315" s="97"/>
      <c r="AH315" s="97"/>
      <c r="AI315" s="97"/>
      <c r="AJ315" s="97"/>
    </row>
    <row r="316" spans="1:36" ht="15" customHeight="1" x14ac:dyDescent="0.2">
      <c r="A316" s="367"/>
      <c r="B316" s="319" t="s">
        <v>381</v>
      </c>
      <c r="C316" s="8"/>
      <c r="D316" s="115">
        <v>0</v>
      </c>
      <c r="E316" s="102"/>
      <c r="F316" s="97"/>
      <c r="G316" s="97"/>
      <c r="H316" s="102"/>
      <c r="I316" s="97"/>
      <c r="J316" s="97"/>
      <c r="K316" s="102"/>
      <c r="L316" s="102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  <c r="AE316" s="97"/>
      <c r="AF316" s="97"/>
      <c r="AG316" s="97"/>
      <c r="AH316" s="97"/>
      <c r="AI316" s="97"/>
      <c r="AJ316" s="97"/>
    </row>
    <row r="317" spans="1:36" ht="15" customHeight="1" thickBot="1" x14ac:dyDescent="0.25">
      <c r="A317" s="367"/>
      <c r="B317" s="320" t="s">
        <v>382</v>
      </c>
      <c r="C317" s="321"/>
      <c r="D317" s="322">
        <f>D313-D314-D315-D316</f>
        <v>14</v>
      </c>
      <c r="E317" s="97"/>
      <c r="F317" s="102"/>
      <c r="G317" s="97"/>
      <c r="H317" s="97"/>
      <c r="I317" s="102"/>
      <c r="J317" s="97"/>
      <c r="K317" s="97"/>
      <c r="L317" s="102"/>
      <c r="M317" s="97"/>
      <c r="N317" s="102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</row>
    <row r="318" spans="1:36" ht="15.75" customHeight="1" x14ac:dyDescent="0.2">
      <c r="A318" s="98"/>
      <c r="B318" s="97"/>
      <c r="C318" s="97"/>
      <c r="D318" s="97"/>
      <c r="E318" s="97"/>
      <c r="F318" s="239"/>
      <c r="G318" s="97"/>
      <c r="H318" s="97"/>
      <c r="I318" s="239"/>
      <c r="J318" s="97"/>
      <c r="K318" s="97"/>
      <c r="L318" s="239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  <c r="AE318" s="97"/>
      <c r="AF318" s="97"/>
      <c r="AG318" s="97"/>
      <c r="AH318" s="97"/>
      <c r="AI318" s="97"/>
      <c r="AJ318" s="97"/>
    </row>
    <row r="319" spans="1:36" ht="15.75" customHeight="1" x14ac:dyDescent="0.2">
      <c r="A319" s="44"/>
      <c r="B319" s="369" t="s">
        <v>2</v>
      </c>
      <c r="C319" s="370" t="s">
        <v>3</v>
      </c>
      <c r="D319" s="370" t="s">
        <v>4</v>
      </c>
      <c r="E319" s="370" t="s">
        <v>5</v>
      </c>
      <c r="F319" s="370" t="s">
        <v>6</v>
      </c>
      <c r="G319" s="370" t="s">
        <v>371</v>
      </c>
      <c r="H319" s="370" t="s">
        <v>372</v>
      </c>
      <c r="I319" s="370" t="s">
        <v>373</v>
      </c>
      <c r="J319" s="371" t="s">
        <v>10</v>
      </c>
      <c r="K319" s="8"/>
      <c r="L319" s="371" t="s">
        <v>11</v>
      </c>
      <c r="M319" s="8"/>
      <c r="N319" s="372" t="s">
        <v>12</v>
      </c>
    </row>
    <row r="320" spans="1:36" ht="15.75" customHeight="1" x14ac:dyDescent="0.2">
      <c r="A320" s="373">
        <v>1</v>
      </c>
      <c r="B320" s="374" t="s">
        <v>45</v>
      </c>
      <c r="C320" s="375" t="s">
        <v>14</v>
      </c>
      <c r="D320" s="376">
        <v>44777</v>
      </c>
      <c r="E320" s="377">
        <v>45507</v>
      </c>
      <c r="F320" s="375"/>
      <c r="G320" s="378">
        <v>24</v>
      </c>
      <c r="H320" s="375" t="s">
        <v>374</v>
      </c>
      <c r="I320" s="375" t="s">
        <v>391</v>
      </c>
      <c r="J320" s="379" t="s">
        <v>392</v>
      </c>
      <c r="K320" s="8"/>
      <c r="L320" s="380" t="s">
        <v>20</v>
      </c>
      <c r="M320" s="8"/>
      <c r="N320" s="381" t="s">
        <v>363</v>
      </c>
      <c r="O320" s="97"/>
    </row>
    <row r="321" spans="1:36" ht="15.75" customHeight="1" x14ac:dyDescent="0.2">
      <c r="A321" s="44">
        <v>2</v>
      </c>
      <c r="B321" s="49" t="s">
        <v>48</v>
      </c>
      <c r="C321" s="50" t="s">
        <v>14</v>
      </c>
      <c r="D321" s="51">
        <v>44777</v>
      </c>
      <c r="E321" s="51">
        <v>45507</v>
      </c>
      <c r="F321" s="181"/>
      <c r="G321" s="181">
        <v>14</v>
      </c>
      <c r="H321" s="53" t="s">
        <v>374</v>
      </c>
      <c r="I321" s="53" t="s">
        <v>376</v>
      </c>
      <c r="J321" s="382" t="s">
        <v>83</v>
      </c>
      <c r="K321" s="383"/>
      <c r="L321" s="384" t="s">
        <v>20</v>
      </c>
      <c r="M321" s="234"/>
      <c r="N321" s="56" t="s">
        <v>50</v>
      </c>
    </row>
    <row r="322" spans="1:36" ht="15.75" customHeight="1" x14ac:dyDescent="0.2">
      <c r="A322" s="385">
        <v>3</v>
      </c>
      <c r="B322" s="185" t="s">
        <v>209</v>
      </c>
      <c r="C322" s="23" t="s">
        <v>14</v>
      </c>
      <c r="D322" s="25">
        <v>44777</v>
      </c>
      <c r="E322" s="25">
        <v>45507</v>
      </c>
      <c r="F322" s="300" t="s">
        <v>210</v>
      </c>
      <c r="G322" s="386">
        <v>30</v>
      </c>
      <c r="H322" s="24" t="s">
        <v>374</v>
      </c>
      <c r="I322" s="387" t="s">
        <v>385</v>
      </c>
      <c r="J322" s="388" t="s">
        <v>105</v>
      </c>
      <c r="K322" s="389"/>
      <c r="L322" s="390" t="s">
        <v>25</v>
      </c>
      <c r="M322" s="334"/>
      <c r="N322" s="391" t="s">
        <v>17</v>
      </c>
      <c r="O322" s="97"/>
    </row>
    <row r="323" spans="1:36" ht="15.75" customHeight="1" x14ac:dyDescent="0.2">
      <c r="A323" s="385">
        <v>4</v>
      </c>
      <c r="B323" s="392" t="s">
        <v>51</v>
      </c>
      <c r="C323" s="393" t="s">
        <v>14</v>
      </c>
      <c r="D323" s="394">
        <v>44777</v>
      </c>
      <c r="E323" s="394">
        <v>45507</v>
      </c>
      <c r="F323" s="395">
        <v>45599</v>
      </c>
      <c r="G323" s="396">
        <v>27</v>
      </c>
      <c r="H323" s="397" t="s">
        <v>384</v>
      </c>
      <c r="I323" s="397" t="s">
        <v>393</v>
      </c>
      <c r="J323" s="398" t="s">
        <v>37</v>
      </c>
      <c r="K323" s="234"/>
      <c r="L323" s="399" t="s">
        <v>38</v>
      </c>
      <c r="M323" s="234"/>
      <c r="N323" s="400" t="s">
        <v>394</v>
      </c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  <c r="AG323" s="97"/>
      <c r="AH323" s="97"/>
      <c r="AI323" s="97"/>
      <c r="AJ323" s="97"/>
    </row>
    <row r="324" spans="1:36" ht="15.75" customHeight="1" x14ac:dyDescent="0.2">
      <c r="A324" s="44">
        <v>5</v>
      </c>
      <c r="B324" s="401" t="s">
        <v>53</v>
      </c>
      <c r="C324" s="181" t="s">
        <v>14</v>
      </c>
      <c r="D324" s="180">
        <v>44777</v>
      </c>
      <c r="E324" s="180">
        <v>45507</v>
      </c>
      <c r="F324" s="181"/>
      <c r="G324" s="181">
        <v>14</v>
      </c>
      <c r="H324" s="181" t="s">
        <v>374</v>
      </c>
      <c r="I324" s="181" t="s">
        <v>376</v>
      </c>
      <c r="J324" s="54" t="s">
        <v>54</v>
      </c>
      <c r="K324" s="8"/>
      <c r="L324" s="55" t="s">
        <v>25</v>
      </c>
      <c r="M324" s="8"/>
      <c r="N324" s="402" t="s">
        <v>50</v>
      </c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  <c r="AC324" s="97"/>
      <c r="AD324" s="97"/>
      <c r="AE324" s="97"/>
      <c r="AF324" s="97"/>
      <c r="AG324" s="97"/>
      <c r="AH324" s="97"/>
      <c r="AI324" s="97"/>
      <c r="AJ324" s="97"/>
    </row>
    <row r="325" spans="1:36" ht="15.75" customHeight="1" thickBot="1" x14ac:dyDescent="0.25">
      <c r="A325" s="98"/>
      <c r="B325" s="3"/>
      <c r="C325" s="98"/>
      <c r="D325" s="99"/>
      <c r="E325" s="97"/>
      <c r="F325" s="102"/>
      <c r="G325" s="97"/>
      <c r="H325" s="97"/>
      <c r="I325" s="102"/>
      <c r="J325" s="97"/>
      <c r="K325" s="97"/>
      <c r="L325" s="102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  <c r="AG325" s="97"/>
      <c r="AH325" s="97"/>
      <c r="AI325" s="97"/>
      <c r="AJ325" s="97"/>
    </row>
    <row r="326" spans="1:36" ht="15.75" customHeight="1" x14ac:dyDescent="0.2">
      <c r="A326" s="98"/>
      <c r="B326" s="317" t="s">
        <v>377</v>
      </c>
      <c r="C326" s="136"/>
      <c r="D326" s="318">
        <f>AVERAGE(G320,G322,G323)</f>
        <v>27</v>
      </c>
      <c r="E326" s="97"/>
      <c r="F326" s="102"/>
      <c r="G326" s="97"/>
      <c r="H326" s="97"/>
      <c r="I326" s="102"/>
      <c r="J326" s="97"/>
      <c r="K326" s="97"/>
      <c r="L326" s="102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</row>
    <row r="327" spans="1:36" ht="15.75" customHeight="1" x14ac:dyDescent="0.2">
      <c r="A327" s="367"/>
      <c r="B327" s="319" t="s">
        <v>378</v>
      </c>
      <c r="C327" s="8"/>
      <c r="D327" s="115">
        <v>5</v>
      </c>
      <c r="E327" s="97"/>
      <c r="F327" s="102"/>
      <c r="G327" s="97"/>
      <c r="H327" s="97"/>
      <c r="I327" s="102"/>
      <c r="J327" s="97"/>
      <c r="K327" s="97"/>
      <c r="L327" s="102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  <c r="AG327" s="97"/>
      <c r="AH327" s="97"/>
      <c r="AI327" s="97"/>
      <c r="AJ327" s="97"/>
    </row>
    <row r="328" spans="1:36" ht="15.75" customHeight="1" x14ac:dyDescent="0.2">
      <c r="A328" s="367"/>
      <c r="B328" s="319" t="s">
        <v>379</v>
      </c>
      <c r="C328" s="8"/>
      <c r="D328" s="115">
        <v>2</v>
      </c>
      <c r="E328" s="97"/>
      <c r="F328" s="102"/>
      <c r="G328" s="97"/>
      <c r="H328" s="97"/>
      <c r="I328" s="102"/>
      <c r="J328" s="97"/>
      <c r="K328" s="97"/>
      <c r="L328" s="102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  <c r="AC328" s="97"/>
      <c r="AD328" s="97"/>
      <c r="AE328" s="97"/>
      <c r="AF328" s="97"/>
      <c r="AG328" s="97"/>
      <c r="AH328" s="97"/>
      <c r="AI328" s="97"/>
      <c r="AJ328" s="97"/>
    </row>
    <row r="329" spans="1:36" ht="15.75" customHeight="1" x14ac:dyDescent="0.2">
      <c r="A329" s="367"/>
      <c r="B329" s="319" t="s">
        <v>380</v>
      </c>
      <c r="C329" s="8"/>
      <c r="D329" s="115">
        <v>2</v>
      </c>
      <c r="E329" s="97"/>
      <c r="F329" s="102"/>
      <c r="G329" s="97"/>
      <c r="H329" s="97"/>
      <c r="I329" s="102"/>
      <c r="J329" s="97"/>
      <c r="K329" s="97"/>
      <c r="L329" s="102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  <c r="AA329" s="97"/>
      <c r="AB329" s="97"/>
      <c r="AC329" s="97"/>
      <c r="AD329" s="97"/>
      <c r="AE329" s="97"/>
      <c r="AF329" s="97"/>
      <c r="AG329" s="97"/>
      <c r="AH329" s="97"/>
      <c r="AI329" s="97"/>
      <c r="AJ329" s="97"/>
    </row>
    <row r="330" spans="1:36" ht="15.75" customHeight="1" x14ac:dyDescent="0.2">
      <c r="A330" s="367"/>
      <c r="B330" s="319" t="s">
        <v>381</v>
      </c>
      <c r="C330" s="8"/>
      <c r="D330" s="115">
        <v>0</v>
      </c>
      <c r="E330" s="97"/>
      <c r="F330" s="102"/>
      <c r="G330" s="97"/>
      <c r="H330" s="97"/>
      <c r="I330" s="102"/>
      <c r="J330" s="97"/>
      <c r="K330" s="97"/>
      <c r="L330" s="102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</row>
    <row r="331" spans="1:36" ht="15.75" customHeight="1" thickBot="1" x14ac:dyDescent="0.25">
      <c r="A331" s="367"/>
      <c r="B331" s="320" t="s">
        <v>382</v>
      </c>
      <c r="C331" s="321"/>
      <c r="D331" s="322">
        <f>D327-D328-D329-D330</f>
        <v>1</v>
      </c>
      <c r="E331" s="97"/>
      <c r="F331" s="102"/>
      <c r="G331" s="97"/>
      <c r="H331" s="97"/>
      <c r="I331" s="102"/>
      <c r="J331" s="97"/>
      <c r="K331" s="97"/>
      <c r="L331" s="102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  <c r="AG331" s="97"/>
      <c r="AH331" s="97"/>
      <c r="AI331" s="97"/>
      <c r="AJ331" s="97"/>
    </row>
    <row r="332" spans="1:36" ht="15.75" customHeight="1" x14ac:dyDescent="0.2">
      <c r="A332" s="103"/>
      <c r="B332" s="88"/>
      <c r="C332" s="103"/>
      <c r="D332" s="104"/>
      <c r="E332" s="104"/>
      <c r="F332" s="307"/>
      <c r="G332" s="307"/>
      <c r="H332" s="103"/>
      <c r="I332" s="103"/>
      <c r="J332" s="403"/>
      <c r="K332" s="403"/>
      <c r="L332" s="403"/>
      <c r="M332" s="103"/>
      <c r="N332" s="404"/>
    </row>
    <row r="333" spans="1:36" ht="32.25" customHeight="1" x14ac:dyDescent="0.2">
      <c r="A333" s="405"/>
      <c r="B333" s="406" t="s">
        <v>2</v>
      </c>
      <c r="C333" s="407" t="s">
        <v>3</v>
      </c>
      <c r="D333" s="407" t="s">
        <v>4</v>
      </c>
      <c r="E333" s="407" t="s">
        <v>5</v>
      </c>
      <c r="F333" s="407" t="s">
        <v>6</v>
      </c>
      <c r="G333" s="407" t="s">
        <v>371</v>
      </c>
      <c r="H333" s="407" t="s">
        <v>372</v>
      </c>
      <c r="I333" s="407" t="s">
        <v>373</v>
      </c>
      <c r="J333" s="408" t="s">
        <v>10</v>
      </c>
      <c r="K333" s="8"/>
      <c r="L333" s="408" t="s">
        <v>11</v>
      </c>
      <c r="M333" s="8"/>
      <c r="N333" s="409" t="s">
        <v>12</v>
      </c>
    </row>
    <row r="334" spans="1:36" ht="15.75" customHeight="1" x14ac:dyDescent="0.2">
      <c r="A334" s="410">
        <v>1</v>
      </c>
      <c r="B334" s="411" t="s">
        <v>59</v>
      </c>
      <c r="C334" s="412" t="s">
        <v>14</v>
      </c>
      <c r="D334" s="345">
        <v>44627</v>
      </c>
      <c r="E334" s="413">
        <v>45357</v>
      </c>
      <c r="F334" s="412"/>
      <c r="G334" s="218">
        <v>24</v>
      </c>
      <c r="H334" s="412" t="s">
        <v>384</v>
      </c>
      <c r="I334" s="412" t="s">
        <v>385</v>
      </c>
      <c r="J334" s="414" t="s">
        <v>60</v>
      </c>
      <c r="K334" s="8"/>
      <c r="L334" s="173" t="s">
        <v>16</v>
      </c>
      <c r="M334" s="8"/>
      <c r="N334" s="174" t="s">
        <v>395</v>
      </c>
    </row>
    <row r="335" spans="1:36" ht="28.5" customHeight="1" x14ac:dyDescent="0.2">
      <c r="A335" s="405">
        <v>2</v>
      </c>
      <c r="B335" s="415" t="s">
        <v>56</v>
      </c>
      <c r="C335" s="416" t="s">
        <v>14</v>
      </c>
      <c r="D335" s="417">
        <v>44627</v>
      </c>
      <c r="E335" s="418">
        <v>45357</v>
      </c>
      <c r="F335" s="419">
        <v>45510</v>
      </c>
      <c r="G335" s="420">
        <v>30</v>
      </c>
      <c r="H335" s="416" t="s">
        <v>374</v>
      </c>
      <c r="I335" s="416" t="s">
        <v>396</v>
      </c>
      <c r="J335" s="421" t="s">
        <v>397</v>
      </c>
      <c r="K335" s="8"/>
      <c r="L335" s="422" t="s">
        <v>20</v>
      </c>
      <c r="M335" s="8"/>
      <c r="N335" s="400" t="s">
        <v>398</v>
      </c>
      <c r="O335" s="97"/>
    </row>
    <row r="336" spans="1:36" ht="15.75" customHeight="1" x14ac:dyDescent="0.2">
      <c r="A336" s="405">
        <v>3</v>
      </c>
      <c r="B336" s="374" t="s">
        <v>62</v>
      </c>
      <c r="C336" s="375" t="s">
        <v>14</v>
      </c>
      <c r="D336" s="376">
        <v>44627</v>
      </c>
      <c r="E336" s="377">
        <v>45357</v>
      </c>
      <c r="F336" s="375"/>
      <c r="G336" s="378">
        <v>24</v>
      </c>
      <c r="H336" s="375" t="s">
        <v>374</v>
      </c>
      <c r="I336" s="375" t="s">
        <v>376</v>
      </c>
      <c r="J336" s="379" t="s">
        <v>27</v>
      </c>
      <c r="K336" s="8"/>
      <c r="L336" s="380" t="s">
        <v>20</v>
      </c>
      <c r="M336" s="8"/>
      <c r="N336" s="381" t="s">
        <v>63</v>
      </c>
      <c r="O336" s="97"/>
    </row>
    <row r="337" spans="1:36" ht="15.75" customHeight="1" x14ac:dyDescent="0.2">
      <c r="A337" s="405">
        <v>4</v>
      </c>
      <c r="B337" s="374" t="s">
        <v>64</v>
      </c>
      <c r="C337" s="375" t="s">
        <v>14</v>
      </c>
      <c r="D337" s="376">
        <v>44627</v>
      </c>
      <c r="E337" s="377">
        <v>45357</v>
      </c>
      <c r="F337" s="375"/>
      <c r="G337" s="378">
        <v>24</v>
      </c>
      <c r="H337" s="375" t="s">
        <v>374</v>
      </c>
      <c r="I337" s="375" t="s">
        <v>376</v>
      </c>
      <c r="J337" s="379" t="s">
        <v>54</v>
      </c>
      <c r="K337" s="8"/>
      <c r="L337" s="380" t="s">
        <v>25</v>
      </c>
      <c r="M337" s="8"/>
      <c r="N337" s="381" t="s">
        <v>65</v>
      </c>
      <c r="O337" s="97"/>
    </row>
    <row r="338" spans="1:36" ht="15.75" customHeight="1" x14ac:dyDescent="0.2">
      <c r="A338" s="405">
        <v>5</v>
      </c>
      <c r="B338" s="415" t="s">
        <v>66</v>
      </c>
      <c r="C338" s="416" t="s">
        <v>14</v>
      </c>
      <c r="D338" s="417">
        <v>44627</v>
      </c>
      <c r="E338" s="418">
        <v>45357</v>
      </c>
      <c r="F338" s="416"/>
      <c r="G338" s="420">
        <v>25</v>
      </c>
      <c r="H338" s="416" t="s">
        <v>374</v>
      </c>
      <c r="I338" s="416" t="s">
        <v>376</v>
      </c>
      <c r="J338" s="423" t="s">
        <v>67</v>
      </c>
      <c r="K338" s="8"/>
      <c r="L338" s="422" t="s">
        <v>25</v>
      </c>
      <c r="M338" s="8"/>
      <c r="N338" s="400" t="s">
        <v>68</v>
      </c>
      <c r="O338" s="97"/>
    </row>
    <row r="339" spans="1:36" ht="15.75" customHeight="1" x14ac:dyDescent="0.2">
      <c r="A339" s="405">
        <v>6</v>
      </c>
      <c r="B339" s="415" t="s">
        <v>212</v>
      </c>
      <c r="C339" s="416" t="s">
        <v>14</v>
      </c>
      <c r="D339" s="417">
        <v>44627</v>
      </c>
      <c r="E339" s="418">
        <v>45357</v>
      </c>
      <c r="F339" s="416"/>
      <c r="G339" s="420">
        <v>25</v>
      </c>
      <c r="H339" s="416" t="s">
        <v>374</v>
      </c>
      <c r="I339" s="416" t="s">
        <v>375</v>
      </c>
      <c r="J339" s="423" t="s">
        <v>213</v>
      </c>
      <c r="K339" s="8"/>
      <c r="L339" s="422" t="s">
        <v>16</v>
      </c>
      <c r="M339" s="8"/>
      <c r="N339" s="400" t="s">
        <v>399</v>
      </c>
      <c r="O339" s="97"/>
    </row>
    <row r="340" spans="1:36" ht="15.75" customHeight="1" x14ac:dyDescent="0.2">
      <c r="A340" s="405">
        <v>7</v>
      </c>
      <c r="B340" s="374" t="s">
        <v>215</v>
      </c>
      <c r="C340" s="375" t="s">
        <v>14</v>
      </c>
      <c r="D340" s="376">
        <v>44627</v>
      </c>
      <c r="E340" s="377">
        <v>45357</v>
      </c>
      <c r="F340" s="375"/>
      <c r="G340" s="378">
        <v>24</v>
      </c>
      <c r="H340" s="375" t="s">
        <v>374</v>
      </c>
      <c r="I340" s="375" t="s">
        <v>375</v>
      </c>
      <c r="J340" s="379" t="s">
        <v>189</v>
      </c>
      <c r="K340" s="8"/>
      <c r="L340" s="380" t="s">
        <v>20</v>
      </c>
      <c r="M340" s="8"/>
      <c r="N340" s="381" t="s">
        <v>216</v>
      </c>
      <c r="O340" s="97"/>
    </row>
    <row r="341" spans="1:36" ht="15.75" customHeight="1" x14ac:dyDescent="0.2">
      <c r="A341" s="405">
        <v>8</v>
      </c>
      <c r="B341" s="415" t="s">
        <v>217</v>
      </c>
      <c r="C341" s="416" t="s">
        <v>14</v>
      </c>
      <c r="D341" s="417">
        <v>44627</v>
      </c>
      <c r="E341" s="418">
        <v>45357</v>
      </c>
      <c r="F341" s="418">
        <v>45450</v>
      </c>
      <c r="G341" s="420">
        <v>27</v>
      </c>
      <c r="H341" s="416" t="s">
        <v>374</v>
      </c>
      <c r="I341" s="416" t="s">
        <v>375</v>
      </c>
      <c r="J341" s="423" t="s">
        <v>35</v>
      </c>
      <c r="K341" s="8"/>
      <c r="L341" s="422" t="s">
        <v>16</v>
      </c>
      <c r="M341" s="8"/>
      <c r="N341" s="400" t="s">
        <v>219</v>
      </c>
      <c r="O341" s="97"/>
    </row>
    <row r="342" spans="1:36" ht="15.75" customHeight="1" x14ac:dyDescent="0.2">
      <c r="A342" s="405">
        <v>9</v>
      </c>
      <c r="B342" s="424" t="s">
        <v>220</v>
      </c>
      <c r="C342" s="425" t="s">
        <v>14</v>
      </c>
      <c r="D342" s="426">
        <v>44627</v>
      </c>
      <c r="E342" s="427">
        <v>45357</v>
      </c>
      <c r="F342" s="425"/>
      <c r="G342" s="428">
        <v>24</v>
      </c>
      <c r="H342" s="425" t="s">
        <v>374</v>
      </c>
      <c r="I342" s="425" t="s">
        <v>375</v>
      </c>
      <c r="J342" s="429" t="s">
        <v>130</v>
      </c>
      <c r="K342" s="234"/>
      <c r="L342" s="430" t="s">
        <v>25</v>
      </c>
      <c r="M342" s="234"/>
      <c r="N342" s="431" t="s">
        <v>400</v>
      </c>
      <c r="O342" s="97"/>
    </row>
    <row r="343" spans="1:36" ht="15.75" customHeight="1" x14ac:dyDescent="0.2">
      <c r="A343" s="432">
        <v>10</v>
      </c>
      <c r="B343" s="344" t="s">
        <v>222</v>
      </c>
      <c r="C343" s="218" t="s">
        <v>14</v>
      </c>
      <c r="D343" s="345">
        <v>44627</v>
      </c>
      <c r="E343" s="346">
        <v>45357</v>
      </c>
      <c r="F343" s="218"/>
      <c r="G343" s="218">
        <v>18</v>
      </c>
      <c r="H343" s="218" t="s">
        <v>374</v>
      </c>
      <c r="I343" s="218" t="s">
        <v>375</v>
      </c>
      <c r="J343" s="172" t="s">
        <v>223</v>
      </c>
      <c r="K343" s="8"/>
      <c r="L343" s="173" t="s">
        <v>25</v>
      </c>
      <c r="M343" s="8"/>
      <c r="N343" s="277" t="s">
        <v>401</v>
      </c>
    </row>
    <row r="344" spans="1:36" ht="15.75" customHeight="1" x14ac:dyDescent="0.2">
      <c r="A344" s="405">
        <v>11</v>
      </c>
      <c r="B344" s="415" t="s">
        <v>225</v>
      </c>
      <c r="C344" s="416" t="s">
        <v>14</v>
      </c>
      <c r="D344" s="433">
        <v>44628</v>
      </c>
      <c r="E344" s="418">
        <v>45358</v>
      </c>
      <c r="F344" s="419">
        <v>45542</v>
      </c>
      <c r="G344" s="416">
        <v>31</v>
      </c>
      <c r="H344" s="416" t="s">
        <v>384</v>
      </c>
      <c r="I344" s="416" t="s">
        <v>385</v>
      </c>
      <c r="J344" s="434" t="s">
        <v>75</v>
      </c>
      <c r="K344" s="334"/>
      <c r="L344" s="435" t="s">
        <v>38</v>
      </c>
      <c r="M344" s="334"/>
      <c r="N344" s="400" t="s">
        <v>402</v>
      </c>
      <c r="O344" s="97"/>
    </row>
    <row r="345" spans="1:36" ht="32.25" customHeight="1" x14ac:dyDescent="0.2">
      <c r="A345" s="405">
        <v>12</v>
      </c>
      <c r="B345" s="415" t="s">
        <v>227</v>
      </c>
      <c r="C345" s="416" t="s">
        <v>14</v>
      </c>
      <c r="D345" s="417">
        <v>44627</v>
      </c>
      <c r="E345" s="418">
        <v>45357</v>
      </c>
      <c r="F345" s="416"/>
      <c r="G345" s="420">
        <v>25</v>
      </c>
      <c r="H345" s="416" t="s">
        <v>374</v>
      </c>
      <c r="I345" s="416" t="s">
        <v>375</v>
      </c>
      <c r="J345" s="421" t="s">
        <v>386</v>
      </c>
      <c r="K345" s="8"/>
      <c r="L345" s="422" t="s">
        <v>16</v>
      </c>
      <c r="M345" s="8"/>
      <c r="N345" s="400" t="s">
        <v>228</v>
      </c>
      <c r="O345" s="97"/>
    </row>
    <row r="346" spans="1:36" ht="15.75" customHeight="1" x14ac:dyDescent="0.2">
      <c r="A346" s="436">
        <v>13</v>
      </c>
      <c r="B346" s="424" t="s">
        <v>69</v>
      </c>
      <c r="C346" s="425" t="s">
        <v>14</v>
      </c>
      <c r="D346" s="426">
        <v>44627</v>
      </c>
      <c r="E346" s="427">
        <v>45357</v>
      </c>
      <c r="F346" s="425"/>
      <c r="G346" s="428">
        <v>24</v>
      </c>
      <c r="H346" s="425" t="s">
        <v>374</v>
      </c>
      <c r="I346" s="425" t="s">
        <v>376</v>
      </c>
      <c r="J346" s="429" t="s">
        <v>22</v>
      </c>
      <c r="K346" s="234"/>
      <c r="L346" s="430" t="s">
        <v>20</v>
      </c>
      <c r="M346" s="234"/>
      <c r="N346" s="431" t="s">
        <v>63</v>
      </c>
      <c r="O346" s="43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</row>
    <row r="347" spans="1:36" ht="30" customHeight="1" x14ac:dyDescent="0.2">
      <c r="A347" s="405">
        <v>14</v>
      </c>
      <c r="B347" s="438" t="s">
        <v>229</v>
      </c>
      <c r="C347" s="378" t="s">
        <v>14</v>
      </c>
      <c r="D347" s="376">
        <v>44627</v>
      </c>
      <c r="E347" s="439">
        <v>45357</v>
      </c>
      <c r="F347" s="378"/>
      <c r="G347" s="378">
        <v>24</v>
      </c>
      <c r="H347" s="378" t="s">
        <v>374</v>
      </c>
      <c r="I347" s="440" t="s">
        <v>403</v>
      </c>
      <c r="J347" s="379" t="s">
        <v>230</v>
      </c>
      <c r="K347" s="8"/>
      <c r="L347" s="380" t="s">
        <v>38</v>
      </c>
      <c r="M347" s="8"/>
      <c r="N347" s="441" t="s">
        <v>355</v>
      </c>
      <c r="O347" s="43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  <c r="AC347" s="97"/>
      <c r="AD347" s="97"/>
      <c r="AE347" s="97"/>
      <c r="AF347" s="97"/>
      <c r="AG347" s="97"/>
      <c r="AH347" s="97"/>
      <c r="AI347" s="97"/>
      <c r="AJ347" s="97"/>
    </row>
    <row r="348" spans="1:36" ht="15.75" customHeight="1" thickBot="1" x14ac:dyDescent="0.25">
      <c r="A348" s="98"/>
      <c r="B348" s="88"/>
      <c r="C348" s="98"/>
      <c r="D348" s="442"/>
      <c r="E348" s="99"/>
      <c r="F348" s="98"/>
      <c r="G348" s="98"/>
      <c r="H348" s="108"/>
      <c r="I348" s="108"/>
      <c r="J348" s="108"/>
      <c r="K348" s="108"/>
      <c r="L348" s="108"/>
      <c r="M348" s="98"/>
      <c r="N348" s="102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  <c r="AC348" s="97"/>
      <c r="AD348" s="97"/>
      <c r="AE348" s="97"/>
      <c r="AF348" s="97"/>
      <c r="AG348" s="97"/>
      <c r="AH348" s="97"/>
      <c r="AI348" s="97"/>
      <c r="AJ348" s="97"/>
    </row>
    <row r="349" spans="1:36" ht="15.75" customHeight="1" x14ac:dyDescent="0.2">
      <c r="A349" s="98"/>
      <c r="B349" s="443" t="s">
        <v>377</v>
      </c>
      <c r="C349" s="136"/>
      <c r="D349" s="318">
        <f>AVERAGE(G335:G342,G344:G347)</f>
        <v>25.583333333333332</v>
      </c>
      <c r="E349" s="99"/>
      <c r="F349" s="108"/>
      <c r="G349" s="108"/>
      <c r="H349" s="108"/>
      <c r="I349" s="108"/>
      <c r="J349" s="108"/>
      <c r="K349" s="108"/>
      <c r="L349" s="108"/>
      <c r="M349" s="108"/>
      <c r="N349" s="102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  <c r="AC349" s="97"/>
      <c r="AD349" s="97"/>
      <c r="AE349" s="97"/>
      <c r="AF349" s="97"/>
      <c r="AG349" s="97"/>
      <c r="AH349" s="97"/>
      <c r="AI349" s="97"/>
      <c r="AJ349" s="97"/>
    </row>
    <row r="350" spans="1:36" ht="15.75" customHeight="1" x14ac:dyDescent="0.2">
      <c r="A350" s="98"/>
      <c r="B350" s="319" t="s">
        <v>378</v>
      </c>
      <c r="C350" s="8"/>
      <c r="D350" s="115">
        <v>14</v>
      </c>
      <c r="E350" s="99"/>
      <c r="F350" s="108"/>
      <c r="G350" s="108"/>
      <c r="H350" s="108"/>
      <c r="I350" s="102"/>
      <c r="J350" s="108"/>
      <c r="K350" s="108"/>
      <c r="L350" s="108"/>
      <c r="M350" s="108"/>
      <c r="N350" s="102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</row>
    <row r="351" spans="1:36" ht="15.75" customHeight="1" x14ac:dyDescent="0.2">
      <c r="A351" s="98"/>
      <c r="B351" s="319" t="s">
        <v>379</v>
      </c>
      <c r="C351" s="8"/>
      <c r="D351" s="115">
        <v>12</v>
      </c>
      <c r="E351" s="99"/>
      <c r="F351" s="108"/>
      <c r="G351" s="108"/>
      <c r="H351" s="108"/>
      <c r="I351" s="102"/>
      <c r="J351" s="108"/>
      <c r="K351" s="108"/>
      <c r="L351" s="108"/>
      <c r="M351" s="108"/>
      <c r="N351" s="102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  <c r="AG351" s="97"/>
      <c r="AH351" s="97"/>
      <c r="AI351" s="97"/>
      <c r="AJ351" s="97"/>
    </row>
    <row r="352" spans="1:36" ht="15.75" customHeight="1" x14ac:dyDescent="0.2">
      <c r="A352" s="98"/>
      <c r="B352" s="319" t="s">
        <v>380</v>
      </c>
      <c r="C352" s="8"/>
      <c r="D352" s="115">
        <v>0</v>
      </c>
      <c r="E352" s="99"/>
      <c r="F352" s="108"/>
      <c r="G352" s="108"/>
      <c r="H352" s="108"/>
      <c r="I352" s="102"/>
      <c r="J352" s="108"/>
      <c r="K352" s="108"/>
      <c r="L352" s="108"/>
      <c r="M352" s="108"/>
      <c r="N352" s="102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  <c r="AG352" s="97"/>
      <c r="AH352" s="97"/>
      <c r="AI352" s="97"/>
      <c r="AJ352" s="97"/>
    </row>
    <row r="353" spans="1:36" ht="15.75" customHeight="1" x14ac:dyDescent="0.2">
      <c r="A353" s="98"/>
      <c r="B353" s="319" t="s">
        <v>381</v>
      </c>
      <c r="C353" s="8"/>
      <c r="D353" s="115">
        <v>2</v>
      </c>
      <c r="E353" s="99"/>
      <c r="F353" s="108"/>
      <c r="G353" s="108"/>
      <c r="H353" s="108"/>
      <c r="I353" s="102"/>
      <c r="J353" s="108"/>
      <c r="K353" s="108"/>
      <c r="L353" s="108"/>
      <c r="M353" s="108"/>
      <c r="N353" s="102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7"/>
    </row>
    <row r="354" spans="1:36" ht="15.75" customHeight="1" thickBot="1" x14ac:dyDescent="0.25">
      <c r="A354" s="98"/>
      <c r="B354" s="320" t="s">
        <v>382</v>
      </c>
      <c r="C354" s="321"/>
      <c r="D354" s="322">
        <f>D350-D351-D352-D353</f>
        <v>0</v>
      </c>
      <c r="E354" s="99"/>
      <c r="F354" s="108"/>
      <c r="G354" s="108"/>
      <c r="H354" s="108"/>
      <c r="I354" s="102"/>
      <c r="J354" s="108"/>
      <c r="K354" s="108"/>
      <c r="L354" s="108"/>
      <c r="M354" s="108"/>
      <c r="N354" s="102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</row>
    <row r="355" spans="1:36" ht="15.75" customHeight="1" x14ac:dyDescent="0.2">
      <c r="A355" s="103"/>
      <c r="B355" s="273"/>
      <c r="C355" s="98"/>
      <c r="D355" s="99"/>
      <c r="E355" s="99"/>
      <c r="F355" s="98"/>
      <c r="G355" s="98"/>
      <c r="H355" s="98"/>
      <c r="I355" s="98"/>
      <c r="J355" s="108"/>
      <c r="K355" s="108"/>
      <c r="L355" s="108"/>
      <c r="M355" s="108"/>
      <c r="N355" s="102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  <c r="AG355" s="97"/>
      <c r="AH355" s="97"/>
      <c r="AI355" s="97"/>
      <c r="AJ355" s="97"/>
    </row>
    <row r="356" spans="1:36" ht="15.75" customHeight="1" x14ac:dyDescent="0.2">
      <c r="A356" s="197"/>
      <c r="B356" s="444" t="s">
        <v>2</v>
      </c>
      <c r="C356" s="445" t="s">
        <v>3</v>
      </c>
      <c r="D356" s="445" t="s">
        <v>4</v>
      </c>
      <c r="E356" s="445" t="s">
        <v>5</v>
      </c>
      <c r="F356" s="445" t="s">
        <v>6</v>
      </c>
      <c r="G356" s="445" t="s">
        <v>371</v>
      </c>
      <c r="H356" s="445" t="s">
        <v>372</v>
      </c>
      <c r="I356" s="445" t="s">
        <v>373</v>
      </c>
      <c r="J356" s="446" t="s">
        <v>10</v>
      </c>
      <c r="K356" s="8"/>
      <c r="L356" s="446" t="s">
        <v>11</v>
      </c>
      <c r="M356" s="8"/>
      <c r="N356" s="447" t="s">
        <v>12</v>
      </c>
    </row>
    <row r="357" spans="1:36" ht="15.75" customHeight="1" x14ac:dyDescent="0.2">
      <c r="A357" s="448">
        <v>1</v>
      </c>
      <c r="B357" s="415" t="s">
        <v>404</v>
      </c>
      <c r="C357" s="416" t="s">
        <v>14</v>
      </c>
      <c r="D357" s="419">
        <v>44319</v>
      </c>
      <c r="E357" s="419">
        <v>45048</v>
      </c>
      <c r="F357" s="419">
        <v>45231</v>
      </c>
      <c r="G357" s="420">
        <v>30</v>
      </c>
      <c r="H357" s="416" t="s">
        <v>384</v>
      </c>
      <c r="I357" s="416" t="s">
        <v>405</v>
      </c>
      <c r="J357" s="423" t="s">
        <v>277</v>
      </c>
      <c r="K357" s="8"/>
      <c r="L357" s="422" t="s">
        <v>16</v>
      </c>
      <c r="M357" s="8"/>
      <c r="N357" s="400" t="s">
        <v>406</v>
      </c>
    </row>
    <row r="358" spans="1:36" ht="15.75" customHeight="1" x14ac:dyDescent="0.2">
      <c r="A358" s="449">
        <v>2</v>
      </c>
      <c r="B358" s="374" t="s">
        <v>407</v>
      </c>
      <c r="C358" s="375" t="s">
        <v>14</v>
      </c>
      <c r="D358" s="450">
        <v>44319</v>
      </c>
      <c r="E358" s="450">
        <v>45048</v>
      </c>
      <c r="F358" s="375"/>
      <c r="G358" s="378">
        <v>24</v>
      </c>
      <c r="H358" s="375" t="s">
        <v>384</v>
      </c>
      <c r="I358" s="375" t="s">
        <v>405</v>
      </c>
      <c r="J358" s="379" t="s">
        <v>236</v>
      </c>
      <c r="K358" s="8"/>
      <c r="L358" s="380" t="s">
        <v>16</v>
      </c>
      <c r="M358" s="8"/>
      <c r="N358" s="381" t="s">
        <v>408</v>
      </c>
      <c r="O358" s="97"/>
      <c r="P358" s="97"/>
    </row>
    <row r="359" spans="1:36" ht="15.75" customHeight="1" x14ac:dyDescent="0.2">
      <c r="A359" s="449">
        <v>3</v>
      </c>
      <c r="B359" s="451" t="s">
        <v>232</v>
      </c>
      <c r="C359" s="452" t="s">
        <v>14</v>
      </c>
      <c r="D359" s="453">
        <v>44319</v>
      </c>
      <c r="E359" s="453">
        <v>45048</v>
      </c>
      <c r="F359" s="452"/>
      <c r="G359" s="454">
        <v>23</v>
      </c>
      <c r="H359" s="452" t="s">
        <v>374</v>
      </c>
      <c r="I359" s="452" t="s">
        <v>375</v>
      </c>
      <c r="J359" s="455" t="s">
        <v>189</v>
      </c>
      <c r="K359" s="234"/>
      <c r="L359" s="456" t="s">
        <v>20</v>
      </c>
      <c r="M359" s="234"/>
      <c r="N359" s="457" t="s">
        <v>409</v>
      </c>
      <c r="O359" s="97"/>
      <c r="P359" s="97"/>
    </row>
    <row r="360" spans="1:36" ht="15.75" customHeight="1" x14ac:dyDescent="0.2">
      <c r="A360" s="449">
        <v>4</v>
      </c>
      <c r="B360" s="458" t="s">
        <v>235</v>
      </c>
      <c r="C360" s="420" t="s">
        <v>14</v>
      </c>
      <c r="D360" s="459">
        <v>44319</v>
      </c>
      <c r="E360" s="459">
        <v>45048</v>
      </c>
      <c r="F360" s="420"/>
      <c r="G360" s="420">
        <v>25</v>
      </c>
      <c r="H360" s="420" t="s">
        <v>374</v>
      </c>
      <c r="I360" s="420" t="s">
        <v>375</v>
      </c>
      <c r="J360" s="423" t="s">
        <v>236</v>
      </c>
      <c r="K360" s="8"/>
      <c r="L360" s="422" t="s">
        <v>16</v>
      </c>
      <c r="M360" s="8"/>
      <c r="N360" s="460" t="s">
        <v>237</v>
      </c>
      <c r="O360" s="97"/>
      <c r="P360" s="97"/>
    </row>
    <row r="361" spans="1:36" ht="31.5" customHeight="1" x14ac:dyDescent="0.2">
      <c r="A361" s="449">
        <v>5</v>
      </c>
      <c r="B361" s="458" t="s">
        <v>238</v>
      </c>
      <c r="C361" s="420" t="s">
        <v>14</v>
      </c>
      <c r="D361" s="459">
        <v>44319</v>
      </c>
      <c r="E361" s="459">
        <v>45048</v>
      </c>
      <c r="F361" s="459">
        <v>45171</v>
      </c>
      <c r="G361" s="420">
        <v>29</v>
      </c>
      <c r="H361" s="420" t="s">
        <v>374</v>
      </c>
      <c r="I361" s="420" t="s">
        <v>375</v>
      </c>
      <c r="J361" s="423" t="s">
        <v>239</v>
      </c>
      <c r="K361" s="8"/>
      <c r="L361" s="422" t="s">
        <v>38</v>
      </c>
      <c r="M361" s="8"/>
      <c r="N361" s="460" t="s">
        <v>240</v>
      </c>
      <c r="O361" s="97"/>
      <c r="P361" s="97"/>
    </row>
    <row r="362" spans="1:36" ht="15.75" customHeight="1" x14ac:dyDescent="0.2">
      <c r="A362" s="449">
        <v>6</v>
      </c>
      <c r="B362" s="415" t="s">
        <v>241</v>
      </c>
      <c r="C362" s="416" t="s">
        <v>14</v>
      </c>
      <c r="D362" s="419">
        <v>44319</v>
      </c>
      <c r="E362" s="419">
        <v>45048</v>
      </c>
      <c r="F362" s="416"/>
      <c r="G362" s="416">
        <v>25</v>
      </c>
      <c r="H362" s="416" t="s">
        <v>374</v>
      </c>
      <c r="I362" s="416" t="s">
        <v>375</v>
      </c>
      <c r="J362" s="434" t="s">
        <v>410</v>
      </c>
      <c r="K362" s="334"/>
      <c r="L362" s="435" t="s">
        <v>25</v>
      </c>
      <c r="M362" s="334"/>
      <c r="N362" s="461" t="s">
        <v>243</v>
      </c>
      <c r="O362" s="97"/>
      <c r="P362" s="97"/>
    </row>
    <row r="363" spans="1:36" ht="15.75" customHeight="1" x14ac:dyDescent="0.2">
      <c r="A363" s="462">
        <v>7</v>
      </c>
      <c r="B363" s="424" t="s">
        <v>244</v>
      </c>
      <c r="C363" s="425" t="s">
        <v>14</v>
      </c>
      <c r="D363" s="463">
        <v>44319</v>
      </c>
      <c r="E363" s="463">
        <v>45048</v>
      </c>
      <c r="F363" s="425"/>
      <c r="G363" s="428">
        <v>24</v>
      </c>
      <c r="H363" s="425" t="s">
        <v>374</v>
      </c>
      <c r="I363" s="425" t="s">
        <v>375</v>
      </c>
      <c r="J363" s="429" t="s">
        <v>35</v>
      </c>
      <c r="K363" s="234"/>
      <c r="L363" s="430" t="s">
        <v>16</v>
      </c>
      <c r="M363" s="234"/>
      <c r="N363" s="464" t="s">
        <v>245</v>
      </c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  <c r="AG363" s="97"/>
      <c r="AH363" s="97"/>
      <c r="AI363" s="97"/>
      <c r="AJ363" s="97"/>
    </row>
    <row r="364" spans="1:36" ht="15.75" customHeight="1" x14ac:dyDescent="0.2">
      <c r="A364" s="197">
        <v>8</v>
      </c>
      <c r="B364" s="465" t="s">
        <v>246</v>
      </c>
      <c r="C364" s="466" t="s">
        <v>14</v>
      </c>
      <c r="D364" s="467">
        <v>44319</v>
      </c>
      <c r="E364" s="467">
        <v>45048</v>
      </c>
      <c r="F364" s="466"/>
      <c r="G364" s="466">
        <v>23</v>
      </c>
      <c r="H364" s="466" t="s">
        <v>374</v>
      </c>
      <c r="I364" s="466" t="s">
        <v>375</v>
      </c>
      <c r="J364" s="468" t="s">
        <v>102</v>
      </c>
      <c r="K364" s="8"/>
      <c r="L364" s="469" t="s">
        <v>20</v>
      </c>
      <c r="M364" s="8"/>
      <c r="N364" s="470" t="s">
        <v>247</v>
      </c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</row>
    <row r="365" spans="1:36" ht="15.75" customHeight="1" thickBot="1" x14ac:dyDescent="0.25">
      <c r="A365" s="98"/>
      <c r="B365" s="205"/>
      <c r="C365" s="238"/>
      <c r="D365" s="316"/>
      <c r="E365" s="316"/>
      <c r="F365" s="238"/>
      <c r="G365" s="238"/>
      <c r="H365" s="238"/>
      <c r="I365" s="238"/>
      <c r="J365" s="237"/>
      <c r="K365" s="237"/>
      <c r="L365" s="237"/>
      <c r="M365" s="238"/>
      <c r="N365" s="239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</row>
    <row r="366" spans="1:36" ht="15.75" customHeight="1" x14ac:dyDescent="0.2">
      <c r="A366" s="98"/>
      <c r="B366" s="443" t="s">
        <v>377</v>
      </c>
      <c r="C366" s="136"/>
      <c r="D366" s="471">
        <f>AVERAGE(G357:G364)</f>
        <v>25.375</v>
      </c>
      <c r="E366" s="99"/>
      <c r="F366" s="97"/>
      <c r="G366" s="97"/>
      <c r="H366" s="98"/>
      <c r="I366" s="98"/>
      <c r="J366" s="108"/>
      <c r="K366" s="108"/>
      <c r="L366" s="108"/>
      <c r="M366" s="108"/>
      <c r="N366" s="102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  <c r="AG366" s="97"/>
      <c r="AH366" s="97"/>
      <c r="AI366" s="97"/>
      <c r="AJ366" s="97"/>
    </row>
    <row r="367" spans="1:36" ht="15.75" customHeight="1" x14ac:dyDescent="0.2">
      <c r="A367" s="98"/>
      <c r="B367" s="319" t="s">
        <v>378</v>
      </c>
      <c r="C367" s="8"/>
      <c r="D367" s="115">
        <v>8</v>
      </c>
      <c r="E367" s="99"/>
      <c r="F367" s="98"/>
      <c r="G367" s="98"/>
      <c r="H367" s="98"/>
      <c r="I367" s="98"/>
      <c r="J367" s="108"/>
      <c r="K367" s="108"/>
      <c r="L367" s="108"/>
      <c r="M367" s="108"/>
      <c r="N367" s="102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  <c r="AG367" s="97"/>
      <c r="AH367" s="97"/>
      <c r="AI367" s="97"/>
      <c r="AJ367" s="97"/>
    </row>
    <row r="368" spans="1:36" ht="15.75" customHeight="1" x14ac:dyDescent="0.2">
      <c r="A368" s="98"/>
      <c r="B368" s="319" t="s">
        <v>379</v>
      </c>
      <c r="C368" s="8"/>
      <c r="D368" s="115">
        <v>8</v>
      </c>
      <c r="E368" s="99"/>
      <c r="F368" s="98"/>
      <c r="G368" s="98"/>
      <c r="H368" s="98"/>
      <c r="I368" s="98"/>
      <c r="J368" s="108"/>
      <c r="K368" s="108"/>
      <c r="L368" s="108"/>
      <c r="M368" s="108"/>
      <c r="N368" s="102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</row>
    <row r="369" spans="1:36" ht="15.75" customHeight="1" x14ac:dyDescent="0.2">
      <c r="A369" s="98"/>
      <c r="B369" s="319" t="s">
        <v>380</v>
      </c>
      <c r="C369" s="8"/>
      <c r="D369" s="115">
        <v>0</v>
      </c>
      <c r="E369" s="99"/>
      <c r="F369" s="98"/>
      <c r="G369" s="98"/>
      <c r="H369" s="98"/>
      <c r="I369" s="98"/>
      <c r="J369" s="108"/>
      <c r="K369" s="108"/>
      <c r="L369" s="108"/>
      <c r="M369" s="108"/>
      <c r="N369" s="102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  <c r="AG369" s="97"/>
      <c r="AH369" s="97"/>
      <c r="AI369" s="97"/>
      <c r="AJ369" s="97"/>
    </row>
    <row r="370" spans="1:36" ht="15.75" customHeight="1" x14ac:dyDescent="0.2">
      <c r="A370" s="98"/>
      <c r="B370" s="319" t="s">
        <v>381</v>
      </c>
      <c r="C370" s="8"/>
      <c r="D370" s="115">
        <v>0</v>
      </c>
      <c r="E370" s="99"/>
      <c r="F370" s="98"/>
      <c r="G370" s="98"/>
      <c r="H370" s="98"/>
      <c r="I370" s="98"/>
      <c r="J370" s="108"/>
      <c r="K370" s="108"/>
      <c r="L370" s="108"/>
      <c r="M370" s="108"/>
      <c r="N370" s="102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  <c r="AG370" s="97"/>
      <c r="AH370" s="97"/>
      <c r="AI370" s="97"/>
      <c r="AJ370" s="97"/>
    </row>
    <row r="371" spans="1:36" ht="15.75" customHeight="1" thickBot="1" x14ac:dyDescent="0.25">
      <c r="A371" s="98"/>
      <c r="B371" s="320" t="s">
        <v>382</v>
      </c>
      <c r="C371" s="321"/>
      <c r="D371" s="154">
        <v>0</v>
      </c>
      <c r="E371" s="99"/>
      <c r="F371" s="98"/>
      <c r="G371" s="98"/>
      <c r="H371" s="98"/>
      <c r="I371" s="98"/>
      <c r="J371" s="108"/>
      <c r="K371" s="108"/>
      <c r="L371" s="108"/>
      <c r="M371" s="108"/>
      <c r="N371" s="102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  <c r="AG371" s="97"/>
      <c r="AH371" s="97"/>
      <c r="AI371" s="97"/>
      <c r="AJ371" s="97"/>
    </row>
    <row r="372" spans="1:36" ht="15.75" customHeight="1" x14ac:dyDescent="0.2">
      <c r="A372" s="98"/>
      <c r="B372" s="472"/>
      <c r="C372" s="134"/>
      <c r="D372" s="134"/>
      <c r="E372" s="134"/>
      <c r="F372" s="134"/>
      <c r="G372" s="134"/>
      <c r="H372" s="134"/>
      <c r="I372" s="134"/>
      <c r="J372" s="473"/>
      <c r="K372" s="473"/>
      <c r="L372" s="473"/>
      <c r="M372" s="473"/>
      <c r="N372" s="304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</row>
    <row r="373" spans="1:36" ht="38.25" customHeight="1" x14ac:dyDescent="0.2">
      <c r="A373" s="199"/>
      <c r="B373" s="474" t="s">
        <v>2</v>
      </c>
      <c r="C373" s="475" t="s">
        <v>3</v>
      </c>
      <c r="D373" s="475" t="s">
        <v>4</v>
      </c>
      <c r="E373" s="475" t="s">
        <v>5</v>
      </c>
      <c r="F373" s="475" t="s">
        <v>6</v>
      </c>
      <c r="G373" s="475" t="s">
        <v>371</v>
      </c>
      <c r="H373" s="475" t="s">
        <v>372</v>
      </c>
      <c r="I373" s="475" t="s">
        <v>373</v>
      </c>
      <c r="J373" s="476" t="s">
        <v>10</v>
      </c>
      <c r="K373" s="8"/>
      <c r="L373" s="476" t="s">
        <v>11</v>
      </c>
      <c r="M373" s="8"/>
      <c r="N373" s="477" t="s">
        <v>12</v>
      </c>
      <c r="O373" s="97"/>
      <c r="P373" s="97"/>
    </row>
    <row r="374" spans="1:36" ht="15.75" customHeight="1" x14ac:dyDescent="0.2">
      <c r="A374" s="478">
        <v>1</v>
      </c>
      <c r="B374" s="374" t="s">
        <v>248</v>
      </c>
      <c r="C374" s="375" t="s">
        <v>14</v>
      </c>
      <c r="D374" s="450">
        <v>43892</v>
      </c>
      <c r="E374" s="450">
        <v>44621</v>
      </c>
      <c r="F374" s="375"/>
      <c r="G374" s="375">
        <v>24</v>
      </c>
      <c r="H374" s="375" t="s">
        <v>374</v>
      </c>
      <c r="I374" s="375" t="s">
        <v>375</v>
      </c>
      <c r="J374" s="479" t="s">
        <v>411</v>
      </c>
      <c r="K374" s="8"/>
      <c r="L374" s="380" t="s">
        <v>20</v>
      </c>
      <c r="M374" s="8"/>
      <c r="N374" s="381" t="s">
        <v>250</v>
      </c>
      <c r="O374" s="97"/>
      <c r="P374" s="97"/>
    </row>
    <row r="375" spans="1:36" ht="15.75" customHeight="1" x14ac:dyDescent="0.2">
      <c r="A375" s="480">
        <v>2</v>
      </c>
      <c r="B375" s="481" t="s">
        <v>412</v>
      </c>
      <c r="C375" s="482" t="s">
        <v>14</v>
      </c>
      <c r="D375" s="483">
        <v>43892</v>
      </c>
      <c r="E375" s="483">
        <v>44621</v>
      </c>
      <c r="F375" s="483">
        <v>44652</v>
      </c>
      <c r="G375" s="482">
        <v>25</v>
      </c>
      <c r="H375" s="484" t="s">
        <v>384</v>
      </c>
      <c r="I375" s="482" t="s">
        <v>405</v>
      </c>
      <c r="J375" s="485" t="s">
        <v>413</v>
      </c>
      <c r="K375" s="8"/>
      <c r="L375" s="486" t="s">
        <v>16</v>
      </c>
      <c r="M375" s="8"/>
      <c r="N375" s="487" t="s">
        <v>414</v>
      </c>
      <c r="O375" s="97"/>
      <c r="P375" s="97"/>
    </row>
    <row r="376" spans="1:36" ht="15.75" customHeight="1" x14ac:dyDescent="0.2">
      <c r="A376" s="480">
        <v>3</v>
      </c>
      <c r="B376" s="481" t="s">
        <v>415</v>
      </c>
      <c r="C376" s="482" t="s">
        <v>14</v>
      </c>
      <c r="D376" s="483">
        <v>43892</v>
      </c>
      <c r="E376" s="483">
        <v>44621</v>
      </c>
      <c r="F376" s="483">
        <v>44986</v>
      </c>
      <c r="G376" s="482">
        <v>36</v>
      </c>
      <c r="H376" s="484" t="s">
        <v>374</v>
      </c>
      <c r="I376" s="482" t="s">
        <v>376</v>
      </c>
      <c r="J376" s="488" t="s">
        <v>54</v>
      </c>
      <c r="K376" s="488"/>
      <c r="L376" s="486" t="s">
        <v>416</v>
      </c>
      <c r="M376" s="8"/>
      <c r="N376" s="489" t="s">
        <v>72</v>
      </c>
      <c r="O376" s="97"/>
      <c r="P376" s="97"/>
    </row>
    <row r="377" spans="1:36" ht="34.5" customHeight="1" x14ac:dyDescent="0.2">
      <c r="A377" s="480">
        <v>4</v>
      </c>
      <c r="B377" s="438" t="s">
        <v>73</v>
      </c>
      <c r="C377" s="378" t="s">
        <v>14</v>
      </c>
      <c r="D377" s="439">
        <v>43892</v>
      </c>
      <c r="E377" s="439">
        <v>44621</v>
      </c>
      <c r="F377" s="439"/>
      <c r="G377" s="378">
        <v>24</v>
      </c>
      <c r="H377" s="375" t="s">
        <v>374</v>
      </c>
      <c r="I377" s="378" t="s">
        <v>375</v>
      </c>
      <c r="J377" s="379" t="s">
        <v>417</v>
      </c>
      <c r="K377" s="8"/>
      <c r="L377" s="380" t="s">
        <v>38</v>
      </c>
      <c r="M377" s="8"/>
      <c r="N377" s="441" t="s">
        <v>100</v>
      </c>
      <c r="O377" s="97"/>
      <c r="P377" s="97"/>
    </row>
    <row r="378" spans="1:36" ht="15.75" customHeight="1" x14ac:dyDescent="0.2">
      <c r="A378" s="480">
        <v>5</v>
      </c>
      <c r="B378" s="438" t="s">
        <v>77</v>
      </c>
      <c r="C378" s="378" t="s">
        <v>14</v>
      </c>
      <c r="D378" s="439">
        <v>43892</v>
      </c>
      <c r="E378" s="439">
        <v>44621</v>
      </c>
      <c r="F378" s="439"/>
      <c r="G378" s="378">
        <v>24</v>
      </c>
      <c r="H378" s="375" t="s">
        <v>374</v>
      </c>
      <c r="I378" s="378" t="s">
        <v>418</v>
      </c>
      <c r="J378" s="479" t="s">
        <v>419</v>
      </c>
      <c r="K378" s="8"/>
      <c r="L378" s="380" t="s">
        <v>20</v>
      </c>
      <c r="M378" s="8"/>
      <c r="N378" s="441" t="s">
        <v>100</v>
      </c>
      <c r="O378" s="97"/>
      <c r="P378" s="97"/>
    </row>
    <row r="379" spans="1:36" ht="15.75" customHeight="1" x14ac:dyDescent="0.2">
      <c r="A379" s="480">
        <v>6</v>
      </c>
      <c r="B379" s="481" t="s">
        <v>420</v>
      </c>
      <c r="C379" s="482" t="s">
        <v>14</v>
      </c>
      <c r="D379" s="483">
        <v>43892</v>
      </c>
      <c r="E379" s="483">
        <v>44621</v>
      </c>
      <c r="F379" s="483">
        <v>44926</v>
      </c>
      <c r="G379" s="482">
        <v>34</v>
      </c>
      <c r="H379" s="484" t="s">
        <v>374</v>
      </c>
      <c r="I379" s="482" t="s">
        <v>376</v>
      </c>
      <c r="J379" s="485" t="s">
        <v>421</v>
      </c>
      <c r="K379" s="8"/>
      <c r="L379" s="486" t="s">
        <v>20</v>
      </c>
      <c r="M379" s="8"/>
      <c r="N379" s="489" t="s">
        <v>84</v>
      </c>
      <c r="O379" s="97"/>
      <c r="P379" s="97"/>
    </row>
    <row r="380" spans="1:36" ht="15.75" customHeight="1" x14ac:dyDescent="0.2">
      <c r="A380" s="480">
        <v>7</v>
      </c>
      <c r="B380" s="481" t="s">
        <v>422</v>
      </c>
      <c r="C380" s="482" t="s">
        <v>14</v>
      </c>
      <c r="D380" s="483">
        <v>43893</v>
      </c>
      <c r="E380" s="483">
        <v>44622</v>
      </c>
      <c r="F380" s="483"/>
      <c r="G380" s="482">
        <v>25</v>
      </c>
      <c r="H380" s="484" t="s">
        <v>374</v>
      </c>
      <c r="I380" s="482" t="s">
        <v>376</v>
      </c>
      <c r="J380" s="485" t="s">
        <v>236</v>
      </c>
      <c r="K380" s="8"/>
      <c r="L380" s="486" t="s">
        <v>16</v>
      </c>
      <c r="M380" s="8"/>
      <c r="N380" s="489" t="s">
        <v>87</v>
      </c>
      <c r="O380" s="97"/>
      <c r="P380" s="97"/>
    </row>
    <row r="381" spans="1:36" ht="30" customHeight="1" x14ac:dyDescent="0.2">
      <c r="A381" s="480">
        <v>8</v>
      </c>
      <c r="B381" s="481" t="s">
        <v>423</v>
      </c>
      <c r="C381" s="482" t="s">
        <v>14</v>
      </c>
      <c r="D381" s="483">
        <v>43892</v>
      </c>
      <c r="E381" s="483">
        <v>44621</v>
      </c>
      <c r="F381" s="483">
        <v>44652</v>
      </c>
      <c r="G381" s="482">
        <v>25</v>
      </c>
      <c r="H381" s="484" t="s">
        <v>374</v>
      </c>
      <c r="I381" s="482" t="s">
        <v>376</v>
      </c>
      <c r="J381" s="485" t="s">
        <v>83</v>
      </c>
      <c r="K381" s="8"/>
      <c r="L381" s="486" t="s">
        <v>20</v>
      </c>
      <c r="M381" s="8"/>
      <c r="N381" s="489" t="s">
        <v>89</v>
      </c>
      <c r="O381" s="97"/>
      <c r="P381" s="97"/>
    </row>
    <row r="382" spans="1:36" ht="45" customHeight="1" x14ac:dyDescent="0.2">
      <c r="A382" s="480">
        <v>9</v>
      </c>
      <c r="B382" s="438" t="s">
        <v>90</v>
      </c>
      <c r="C382" s="378" t="s">
        <v>14</v>
      </c>
      <c r="D382" s="439">
        <v>43893</v>
      </c>
      <c r="E382" s="439">
        <v>44622</v>
      </c>
      <c r="F382" s="439"/>
      <c r="G382" s="378">
        <v>25</v>
      </c>
      <c r="H382" s="375" t="s">
        <v>374</v>
      </c>
      <c r="I382" s="378" t="s">
        <v>418</v>
      </c>
      <c r="J382" s="479" t="s">
        <v>424</v>
      </c>
      <c r="K382" s="8"/>
      <c r="L382" s="380" t="s">
        <v>20</v>
      </c>
      <c r="M382" s="8"/>
      <c r="N382" s="441" t="s">
        <v>253</v>
      </c>
      <c r="O382" s="97"/>
      <c r="P382" s="97"/>
      <c r="Q382" s="278"/>
      <c r="R382" s="278"/>
      <c r="S382" s="278"/>
      <c r="T382" s="278"/>
      <c r="U382" s="278"/>
      <c r="V382" s="278"/>
      <c r="W382" s="278"/>
      <c r="X382" s="278"/>
      <c r="Y382" s="278"/>
      <c r="Z382" s="278"/>
      <c r="AA382" s="278"/>
      <c r="AB382" s="278"/>
      <c r="AC382" s="278"/>
      <c r="AD382" s="278"/>
      <c r="AE382" s="278"/>
      <c r="AF382" s="278"/>
      <c r="AG382" s="278"/>
      <c r="AH382" s="278"/>
    </row>
    <row r="383" spans="1:36" ht="36" customHeight="1" x14ac:dyDescent="0.2">
      <c r="A383" s="480">
        <v>10</v>
      </c>
      <c r="B383" s="481" t="s">
        <v>92</v>
      </c>
      <c r="C383" s="482" t="s">
        <v>14</v>
      </c>
      <c r="D383" s="483">
        <v>43893</v>
      </c>
      <c r="E383" s="483">
        <v>44622</v>
      </c>
      <c r="F383" s="483">
        <v>44714</v>
      </c>
      <c r="G383" s="482">
        <v>27</v>
      </c>
      <c r="H383" s="484" t="s">
        <v>374</v>
      </c>
      <c r="I383" s="482" t="s">
        <v>376</v>
      </c>
      <c r="J383" s="490" t="s">
        <v>93</v>
      </c>
      <c r="K383" s="8"/>
      <c r="L383" s="486" t="s">
        <v>20</v>
      </c>
      <c r="M383" s="8"/>
      <c r="N383" s="487" t="s">
        <v>94</v>
      </c>
      <c r="O383" s="97"/>
      <c r="P383" s="97"/>
      <c r="Q383" s="278"/>
      <c r="R383" s="278"/>
      <c r="S383" s="278"/>
      <c r="T383" s="278"/>
      <c r="U383" s="278"/>
      <c r="V383" s="278"/>
      <c r="W383" s="278"/>
      <c r="X383" s="278"/>
      <c r="Y383" s="278"/>
      <c r="Z383" s="278"/>
      <c r="AA383" s="278"/>
      <c r="AB383" s="278"/>
      <c r="AC383" s="278"/>
      <c r="AD383" s="278"/>
      <c r="AE383" s="278"/>
      <c r="AF383" s="278"/>
      <c r="AG383" s="278"/>
      <c r="AH383" s="278"/>
    </row>
    <row r="384" spans="1:36" ht="15.75" customHeight="1" x14ac:dyDescent="0.2">
      <c r="A384" s="480">
        <v>11</v>
      </c>
      <c r="B384" s="438" t="s">
        <v>95</v>
      </c>
      <c r="C384" s="378" t="s">
        <v>14</v>
      </c>
      <c r="D384" s="439">
        <v>43892</v>
      </c>
      <c r="E384" s="439">
        <v>44621</v>
      </c>
      <c r="F384" s="439"/>
      <c r="G384" s="378">
        <v>24</v>
      </c>
      <c r="H384" s="375" t="s">
        <v>374</v>
      </c>
      <c r="I384" s="378" t="s">
        <v>418</v>
      </c>
      <c r="J384" s="479" t="s">
        <v>425</v>
      </c>
      <c r="K384" s="8"/>
      <c r="L384" s="380" t="s">
        <v>20</v>
      </c>
      <c r="M384" s="8"/>
      <c r="N384" s="441" t="s">
        <v>253</v>
      </c>
      <c r="O384" s="97"/>
      <c r="P384" s="97"/>
    </row>
    <row r="385" spans="1:36" ht="15.75" customHeight="1" x14ac:dyDescent="0.2">
      <c r="A385" s="480">
        <v>12</v>
      </c>
      <c r="B385" s="438" t="s">
        <v>98</v>
      </c>
      <c r="C385" s="378" t="s">
        <v>14</v>
      </c>
      <c r="D385" s="439">
        <v>43892</v>
      </c>
      <c r="E385" s="439">
        <v>44621</v>
      </c>
      <c r="F385" s="439"/>
      <c r="G385" s="378">
        <v>24</v>
      </c>
      <c r="H385" s="375" t="s">
        <v>374</v>
      </c>
      <c r="I385" s="378" t="s">
        <v>376</v>
      </c>
      <c r="J385" s="379" t="s">
        <v>99</v>
      </c>
      <c r="K385" s="8"/>
      <c r="L385" s="380" t="s">
        <v>38</v>
      </c>
      <c r="M385" s="8"/>
      <c r="N385" s="441" t="s">
        <v>100</v>
      </c>
      <c r="O385" s="97"/>
      <c r="P385" s="97"/>
    </row>
    <row r="386" spans="1:36" ht="15.75" customHeight="1" x14ac:dyDescent="0.2">
      <c r="A386" s="480">
        <v>13</v>
      </c>
      <c r="B386" s="438" t="s">
        <v>101</v>
      </c>
      <c r="C386" s="378" t="s">
        <v>14</v>
      </c>
      <c r="D386" s="439">
        <v>43892</v>
      </c>
      <c r="E386" s="439">
        <v>44621</v>
      </c>
      <c r="F386" s="439"/>
      <c r="G386" s="378">
        <v>24</v>
      </c>
      <c r="H386" s="375" t="s">
        <v>374</v>
      </c>
      <c r="I386" s="378" t="s">
        <v>418</v>
      </c>
      <c r="J386" s="379" t="s">
        <v>102</v>
      </c>
      <c r="K386" s="8"/>
      <c r="L386" s="380" t="s">
        <v>38</v>
      </c>
      <c r="M386" s="8"/>
      <c r="N386" s="441" t="s">
        <v>100</v>
      </c>
      <c r="O386" s="97"/>
      <c r="P386" s="97"/>
    </row>
    <row r="387" spans="1:36" ht="15.75" customHeight="1" x14ac:dyDescent="0.2">
      <c r="A387" s="491">
        <v>14</v>
      </c>
      <c r="B387" s="492" t="s">
        <v>104</v>
      </c>
      <c r="C387" s="428" t="s">
        <v>14</v>
      </c>
      <c r="D387" s="493">
        <v>43892</v>
      </c>
      <c r="E387" s="493">
        <v>44621</v>
      </c>
      <c r="F387" s="493"/>
      <c r="G387" s="428">
        <v>24</v>
      </c>
      <c r="H387" s="425" t="s">
        <v>374</v>
      </c>
      <c r="I387" s="428" t="s">
        <v>376</v>
      </c>
      <c r="J387" s="429" t="s">
        <v>105</v>
      </c>
      <c r="K387" s="234"/>
      <c r="L387" s="430" t="s">
        <v>416</v>
      </c>
      <c r="M387" s="234"/>
      <c r="N387" s="494" t="s">
        <v>100</v>
      </c>
      <c r="O387" s="97"/>
      <c r="P387" s="97"/>
    </row>
    <row r="388" spans="1:36" ht="15.75" customHeight="1" x14ac:dyDescent="0.2">
      <c r="A388" s="480">
        <v>15</v>
      </c>
      <c r="B388" s="481" t="s">
        <v>106</v>
      </c>
      <c r="C388" s="482" t="s">
        <v>14</v>
      </c>
      <c r="D388" s="483">
        <v>43892</v>
      </c>
      <c r="E388" s="483">
        <v>44621</v>
      </c>
      <c r="F388" s="483">
        <v>44805</v>
      </c>
      <c r="G388" s="482">
        <v>30</v>
      </c>
      <c r="H388" s="482" t="s">
        <v>374</v>
      </c>
      <c r="I388" s="482" t="s">
        <v>376</v>
      </c>
      <c r="J388" s="485" t="s">
        <v>54</v>
      </c>
      <c r="K388" s="8"/>
      <c r="L388" s="486" t="s">
        <v>416</v>
      </c>
      <c r="M388" s="8"/>
      <c r="N388" s="489" t="s">
        <v>107</v>
      </c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</row>
    <row r="389" spans="1:36" ht="15.75" customHeight="1" x14ac:dyDescent="0.2">
      <c r="A389" s="480">
        <v>16</v>
      </c>
      <c r="B389" s="481" t="s">
        <v>108</v>
      </c>
      <c r="C389" s="482" t="s">
        <v>14</v>
      </c>
      <c r="D389" s="483">
        <v>43892</v>
      </c>
      <c r="E389" s="483">
        <v>44621</v>
      </c>
      <c r="F389" s="483">
        <v>44652</v>
      </c>
      <c r="G389" s="482">
        <v>25</v>
      </c>
      <c r="H389" s="482" t="s">
        <v>374</v>
      </c>
      <c r="I389" s="482" t="s">
        <v>418</v>
      </c>
      <c r="J389" s="485" t="s">
        <v>83</v>
      </c>
      <c r="K389" s="8"/>
      <c r="L389" s="486" t="s">
        <v>20</v>
      </c>
      <c r="M389" s="8"/>
      <c r="N389" s="489" t="s">
        <v>255</v>
      </c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  <c r="AJ389" s="97"/>
    </row>
    <row r="390" spans="1:36" ht="15.75" customHeight="1" thickBot="1" x14ac:dyDescent="0.25">
      <c r="A390" s="238"/>
      <c r="B390" s="205"/>
      <c r="C390" s="238"/>
      <c r="D390" s="316"/>
      <c r="E390" s="316"/>
      <c r="F390" s="316"/>
      <c r="G390" s="238"/>
      <c r="H390" s="238"/>
      <c r="I390" s="238"/>
      <c r="J390" s="237"/>
      <c r="K390" s="237"/>
      <c r="L390" s="237"/>
      <c r="M390" s="238"/>
      <c r="N390" s="239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  <c r="AJ390" s="97"/>
    </row>
    <row r="391" spans="1:36" ht="15.75" customHeight="1" x14ac:dyDescent="0.2">
      <c r="A391" s="238"/>
      <c r="B391" s="495" t="s">
        <v>377</v>
      </c>
      <c r="C391" s="136"/>
      <c r="D391" s="496">
        <f>AVERAGE(G374:G389)</f>
        <v>26.25</v>
      </c>
      <c r="E391" s="99"/>
      <c r="F391" s="97"/>
      <c r="G391" s="97"/>
      <c r="H391" s="98"/>
      <c r="I391" s="98"/>
      <c r="J391" s="108"/>
      <c r="K391" s="108"/>
      <c r="L391" s="108"/>
      <c r="M391" s="108"/>
      <c r="N391" s="102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</row>
    <row r="392" spans="1:36" ht="15.75" customHeight="1" x14ac:dyDescent="0.2">
      <c r="A392" s="98"/>
      <c r="B392" s="319" t="s">
        <v>378</v>
      </c>
      <c r="C392" s="8"/>
      <c r="D392" s="115">
        <v>16</v>
      </c>
      <c r="E392" s="99"/>
      <c r="F392" s="98"/>
      <c r="G392" s="98"/>
      <c r="H392" s="98"/>
      <c r="I392" s="98"/>
      <c r="J392" s="108"/>
      <c r="K392" s="108"/>
      <c r="L392" s="108"/>
      <c r="M392" s="108"/>
      <c r="N392" s="102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</row>
    <row r="393" spans="1:36" ht="15.75" customHeight="1" x14ac:dyDescent="0.2">
      <c r="A393" s="98"/>
      <c r="B393" s="319" t="s">
        <v>379</v>
      </c>
      <c r="C393" s="8"/>
      <c r="D393" s="115">
        <v>16</v>
      </c>
      <c r="E393" s="99"/>
      <c r="F393" s="98"/>
      <c r="G393" s="98"/>
      <c r="H393" s="98"/>
      <c r="I393" s="98"/>
      <c r="J393" s="108"/>
      <c r="K393" s="108"/>
      <c r="L393" s="108"/>
      <c r="M393" s="108"/>
      <c r="N393" s="102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  <c r="AJ393" s="97"/>
    </row>
    <row r="394" spans="1:36" ht="15.75" customHeight="1" x14ac:dyDescent="0.2">
      <c r="A394" s="98"/>
      <c r="B394" s="319" t="s">
        <v>380</v>
      </c>
      <c r="C394" s="8"/>
      <c r="D394" s="115">
        <v>0</v>
      </c>
      <c r="E394" s="99"/>
      <c r="F394" s="98"/>
      <c r="G394" s="98"/>
      <c r="H394" s="98"/>
      <c r="I394" s="98"/>
      <c r="J394" s="108"/>
      <c r="K394" s="108"/>
      <c r="L394" s="108"/>
      <c r="M394" s="108"/>
      <c r="N394" s="102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  <c r="AJ394" s="97"/>
    </row>
    <row r="395" spans="1:36" ht="15.75" customHeight="1" x14ac:dyDescent="0.2">
      <c r="A395" s="98"/>
      <c r="B395" s="319" t="s">
        <v>381</v>
      </c>
      <c r="C395" s="8"/>
      <c r="D395" s="115">
        <v>0</v>
      </c>
      <c r="E395" s="99"/>
      <c r="F395" s="98"/>
      <c r="G395" s="98"/>
      <c r="H395" s="98"/>
      <c r="I395" s="98"/>
      <c r="J395" s="108"/>
      <c r="K395" s="108"/>
      <c r="L395" s="108"/>
      <c r="M395" s="108"/>
      <c r="N395" s="102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7"/>
      <c r="AH395" s="97"/>
      <c r="AI395" s="97"/>
      <c r="AJ395" s="97"/>
    </row>
    <row r="396" spans="1:36" ht="15.75" customHeight="1" thickBot="1" x14ac:dyDescent="0.25">
      <c r="A396" s="98"/>
      <c r="B396" s="320" t="s">
        <v>382</v>
      </c>
      <c r="C396" s="321"/>
      <c r="D396" s="322">
        <v>0</v>
      </c>
      <c r="E396" s="99"/>
      <c r="F396" s="98"/>
      <c r="G396" s="98"/>
      <c r="H396" s="98"/>
      <c r="I396" s="98"/>
      <c r="J396" s="108"/>
      <c r="K396" s="108"/>
      <c r="L396" s="108"/>
      <c r="M396" s="108"/>
      <c r="N396" s="102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</row>
    <row r="397" spans="1:36" ht="15.75" customHeight="1" x14ac:dyDescent="0.2">
      <c r="A397" s="103"/>
      <c r="B397" s="88"/>
      <c r="C397" s="103"/>
      <c r="D397" s="104"/>
      <c r="E397" s="104"/>
      <c r="F397" s="367"/>
      <c r="G397" s="367"/>
      <c r="H397" s="497"/>
      <c r="I397" s="278"/>
      <c r="J397" s="498"/>
      <c r="K397" s="498"/>
      <c r="L397" s="498"/>
      <c r="M397" s="498"/>
      <c r="N397" s="108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</row>
    <row r="398" spans="1:36" ht="15.75" customHeight="1" x14ac:dyDescent="0.2">
      <c r="A398" s="210"/>
      <c r="B398" s="499" t="s">
        <v>2</v>
      </c>
      <c r="C398" s="500" t="s">
        <v>3</v>
      </c>
      <c r="D398" s="500" t="s">
        <v>4</v>
      </c>
      <c r="E398" s="500" t="s">
        <v>5</v>
      </c>
      <c r="F398" s="500" t="s">
        <v>6</v>
      </c>
      <c r="G398" s="500" t="s">
        <v>371</v>
      </c>
      <c r="H398" s="500" t="s">
        <v>372</v>
      </c>
      <c r="I398" s="500" t="s">
        <v>373</v>
      </c>
      <c r="J398" s="501" t="s">
        <v>10</v>
      </c>
      <c r="K398" s="8"/>
      <c r="L398" s="501" t="s">
        <v>11</v>
      </c>
      <c r="M398" s="8"/>
      <c r="N398" s="502" t="s">
        <v>12</v>
      </c>
      <c r="O398" s="97"/>
      <c r="P398" s="97"/>
    </row>
    <row r="399" spans="1:36" ht="15.75" customHeight="1" x14ac:dyDescent="0.2">
      <c r="A399" s="503">
        <v>1</v>
      </c>
      <c r="B399" s="504" t="s">
        <v>256</v>
      </c>
      <c r="C399" s="505" t="s">
        <v>14</v>
      </c>
      <c r="D399" s="506">
        <v>43536</v>
      </c>
      <c r="E399" s="506">
        <v>44266</v>
      </c>
      <c r="F399" s="506">
        <v>44450</v>
      </c>
      <c r="G399" s="505">
        <v>31</v>
      </c>
      <c r="H399" s="505"/>
      <c r="I399" s="505" t="s">
        <v>375</v>
      </c>
      <c r="J399" s="507" t="s">
        <v>35</v>
      </c>
      <c r="K399" s="8"/>
      <c r="L399" s="508" t="s">
        <v>16</v>
      </c>
      <c r="M399" s="8"/>
      <c r="N399" s="509" t="s">
        <v>259</v>
      </c>
      <c r="O399" s="97"/>
      <c r="P399" s="97"/>
    </row>
    <row r="400" spans="1:36" ht="15.75" customHeight="1" x14ac:dyDescent="0.2">
      <c r="A400" s="210">
        <v>2</v>
      </c>
      <c r="B400" s="510" t="s">
        <v>110</v>
      </c>
      <c r="C400" s="511" t="s">
        <v>14</v>
      </c>
      <c r="D400" s="512">
        <v>43536</v>
      </c>
      <c r="E400" s="512">
        <v>44266</v>
      </c>
      <c r="F400" s="512"/>
      <c r="G400" s="511">
        <v>24</v>
      </c>
      <c r="H400" s="513" t="s">
        <v>374</v>
      </c>
      <c r="I400" s="511" t="s">
        <v>376</v>
      </c>
      <c r="J400" s="514" t="s">
        <v>102</v>
      </c>
      <c r="K400" s="8"/>
      <c r="L400" s="515" t="s">
        <v>16</v>
      </c>
      <c r="M400" s="8"/>
      <c r="N400" s="516" t="s">
        <v>111</v>
      </c>
      <c r="O400" s="97"/>
      <c r="P400" s="97"/>
    </row>
    <row r="401" spans="1:36" ht="15.75" customHeight="1" x14ac:dyDescent="0.2">
      <c r="A401" s="210">
        <v>3</v>
      </c>
      <c r="B401" s="517" t="s">
        <v>260</v>
      </c>
      <c r="C401" s="518" t="s">
        <v>14</v>
      </c>
      <c r="D401" s="519">
        <v>43536</v>
      </c>
      <c r="E401" s="519">
        <v>44266</v>
      </c>
      <c r="F401" s="519">
        <v>44450</v>
      </c>
      <c r="G401" s="518">
        <v>31</v>
      </c>
      <c r="H401" s="520" t="s">
        <v>374</v>
      </c>
      <c r="I401" s="518" t="s">
        <v>375</v>
      </c>
      <c r="J401" s="507" t="s">
        <v>35</v>
      </c>
      <c r="K401" s="8"/>
      <c r="L401" s="508" t="s">
        <v>16</v>
      </c>
      <c r="M401" s="8"/>
      <c r="N401" s="521" t="s">
        <v>262</v>
      </c>
      <c r="O401" s="97"/>
      <c r="P401" s="97"/>
    </row>
    <row r="402" spans="1:36" ht="15.75" customHeight="1" x14ac:dyDescent="0.2">
      <c r="A402" s="210">
        <v>4</v>
      </c>
      <c r="B402" s="517" t="s">
        <v>112</v>
      </c>
      <c r="C402" s="518" t="s">
        <v>14</v>
      </c>
      <c r="D402" s="519">
        <v>43536</v>
      </c>
      <c r="E402" s="519">
        <v>44266</v>
      </c>
      <c r="F402" s="519">
        <v>44631</v>
      </c>
      <c r="G402" s="518">
        <v>36</v>
      </c>
      <c r="H402" s="520" t="s">
        <v>374</v>
      </c>
      <c r="I402" s="518" t="s">
        <v>376</v>
      </c>
      <c r="J402" s="507" t="s">
        <v>102</v>
      </c>
      <c r="K402" s="8"/>
      <c r="L402" s="508" t="s">
        <v>16</v>
      </c>
      <c r="M402" s="8"/>
      <c r="N402" s="521" t="s">
        <v>113</v>
      </c>
      <c r="O402" s="97"/>
      <c r="P402" s="97"/>
    </row>
    <row r="403" spans="1:36" ht="15.75" customHeight="1" x14ac:dyDescent="0.2">
      <c r="A403" s="210">
        <v>5</v>
      </c>
      <c r="B403" s="517" t="s">
        <v>114</v>
      </c>
      <c r="C403" s="518" t="s">
        <v>14</v>
      </c>
      <c r="D403" s="519">
        <v>43536</v>
      </c>
      <c r="E403" s="519">
        <v>44266</v>
      </c>
      <c r="F403" s="519">
        <v>44450</v>
      </c>
      <c r="G403" s="518">
        <v>31</v>
      </c>
      <c r="H403" s="520" t="s">
        <v>374</v>
      </c>
      <c r="I403" s="518" t="s">
        <v>376</v>
      </c>
      <c r="J403" s="507" t="s">
        <v>115</v>
      </c>
      <c r="K403" s="8"/>
      <c r="L403" s="508" t="s">
        <v>20</v>
      </c>
      <c r="M403" s="8"/>
      <c r="N403" s="521" t="s">
        <v>116</v>
      </c>
      <c r="O403" s="97"/>
      <c r="P403" s="97"/>
    </row>
    <row r="404" spans="1:36" ht="15.75" customHeight="1" x14ac:dyDescent="0.2">
      <c r="A404" s="210">
        <v>6</v>
      </c>
      <c r="B404" s="510" t="s">
        <v>263</v>
      </c>
      <c r="C404" s="511" t="s">
        <v>14</v>
      </c>
      <c r="D404" s="512">
        <v>43536</v>
      </c>
      <c r="E404" s="512">
        <v>44266</v>
      </c>
      <c r="F404" s="512"/>
      <c r="G404" s="511">
        <v>24</v>
      </c>
      <c r="H404" s="513" t="s">
        <v>374</v>
      </c>
      <c r="I404" s="511" t="s">
        <v>375</v>
      </c>
      <c r="J404" s="514" t="s">
        <v>54</v>
      </c>
      <c r="K404" s="8"/>
      <c r="L404" s="515" t="s">
        <v>426</v>
      </c>
      <c r="M404" s="8"/>
      <c r="N404" s="516" t="s">
        <v>264</v>
      </c>
      <c r="O404" s="97"/>
      <c r="P404" s="97"/>
    </row>
    <row r="405" spans="1:36" ht="15.75" customHeight="1" x14ac:dyDescent="0.2">
      <c r="A405" s="210">
        <v>7</v>
      </c>
      <c r="B405" s="517" t="s">
        <v>265</v>
      </c>
      <c r="C405" s="518" t="s">
        <v>14</v>
      </c>
      <c r="D405" s="519">
        <v>43536</v>
      </c>
      <c r="E405" s="519">
        <v>44266</v>
      </c>
      <c r="F405" s="519"/>
      <c r="G405" s="518">
        <v>25</v>
      </c>
      <c r="H405" s="520" t="s">
        <v>374</v>
      </c>
      <c r="I405" s="518" t="s">
        <v>375</v>
      </c>
      <c r="J405" s="507" t="s">
        <v>136</v>
      </c>
      <c r="K405" s="8"/>
      <c r="L405" s="508" t="s">
        <v>38</v>
      </c>
      <c r="M405" s="8"/>
      <c r="N405" s="521" t="s">
        <v>266</v>
      </c>
      <c r="O405" s="97"/>
      <c r="P405" s="97"/>
      <c r="Q405" s="278"/>
      <c r="R405" s="278"/>
      <c r="S405" s="278"/>
      <c r="T405" s="278"/>
      <c r="U405" s="278"/>
      <c r="V405" s="278"/>
      <c r="W405" s="278"/>
      <c r="X405" s="278"/>
      <c r="Y405" s="278"/>
      <c r="Z405" s="278"/>
      <c r="AA405" s="278"/>
      <c r="AB405" s="278"/>
      <c r="AC405" s="278"/>
      <c r="AD405" s="278"/>
      <c r="AE405" s="278"/>
      <c r="AF405" s="278"/>
      <c r="AG405" s="278"/>
      <c r="AH405" s="278"/>
    </row>
    <row r="406" spans="1:36" ht="15.75" customHeight="1" x14ac:dyDescent="0.2">
      <c r="A406" s="210">
        <v>8</v>
      </c>
      <c r="B406" s="517" t="s">
        <v>267</v>
      </c>
      <c r="C406" s="518" t="s">
        <v>14</v>
      </c>
      <c r="D406" s="519">
        <v>43536</v>
      </c>
      <c r="E406" s="519">
        <v>44266</v>
      </c>
      <c r="F406" s="519">
        <v>44450</v>
      </c>
      <c r="G406" s="518">
        <v>31</v>
      </c>
      <c r="H406" s="520" t="s">
        <v>374</v>
      </c>
      <c r="I406" s="518" t="s">
        <v>375</v>
      </c>
      <c r="J406" s="507" t="s">
        <v>427</v>
      </c>
      <c r="K406" s="8"/>
      <c r="L406" s="508" t="s">
        <v>20</v>
      </c>
      <c r="M406" s="8"/>
      <c r="N406" s="521" t="s">
        <v>269</v>
      </c>
      <c r="O406" s="97"/>
      <c r="P406" s="97"/>
      <c r="Q406" s="278"/>
      <c r="R406" s="278"/>
      <c r="S406" s="278"/>
      <c r="T406" s="278"/>
      <c r="U406" s="278"/>
      <c r="V406" s="278"/>
      <c r="W406" s="278"/>
      <c r="X406" s="278"/>
      <c r="Y406" s="278"/>
      <c r="Z406" s="278"/>
      <c r="AA406" s="278"/>
      <c r="AB406" s="278"/>
      <c r="AC406" s="278"/>
      <c r="AD406" s="278"/>
      <c r="AE406" s="278"/>
      <c r="AF406" s="278"/>
      <c r="AG406" s="278"/>
      <c r="AH406" s="278"/>
    </row>
    <row r="407" spans="1:36" ht="15.75" customHeight="1" x14ac:dyDescent="0.2">
      <c r="A407" s="210">
        <v>9</v>
      </c>
      <c r="B407" s="517" t="s">
        <v>270</v>
      </c>
      <c r="C407" s="518" t="s">
        <v>14</v>
      </c>
      <c r="D407" s="519">
        <v>43536</v>
      </c>
      <c r="E407" s="519">
        <v>44266</v>
      </c>
      <c r="F407" s="519"/>
      <c r="G407" s="518">
        <v>25</v>
      </c>
      <c r="H407" s="520" t="s">
        <v>374</v>
      </c>
      <c r="I407" s="518" t="s">
        <v>375</v>
      </c>
      <c r="J407" s="507" t="s">
        <v>428</v>
      </c>
      <c r="K407" s="8"/>
      <c r="L407" s="508" t="s">
        <v>426</v>
      </c>
      <c r="M407" s="8"/>
      <c r="N407" s="521" t="s">
        <v>271</v>
      </c>
      <c r="O407" s="97"/>
      <c r="P407" s="97"/>
    </row>
    <row r="408" spans="1:36" ht="15.75" customHeight="1" x14ac:dyDescent="0.2">
      <c r="A408" s="210">
        <v>10</v>
      </c>
      <c r="B408" s="517" t="s">
        <v>117</v>
      </c>
      <c r="C408" s="518" t="s">
        <v>14</v>
      </c>
      <c r="D408" s="519">
        <v>43536</v>
      </c>
      <c r="E408" s="519">
        <v>44266</v>
      </c>
      <c r="F408" s="519"/>
      <c r="G408" s="518">
        <v>25</v>
      </c>
      <c r="H408" s="520" t="s">
        <v>374</v>
      </c>
      <c r="I408" s="518" t="s">
        <v>376</v>
      </c>
      <c r="J408" s="507" t="s">
        <v>54</v>
      </c>
      <c r="K408" s="8"/>
      <c r="L408" s="508" t="s">
        <v>426</v>
      </c>
      <c r="M408" s="8"/>
      <c r="N408" s="521" t="s">
        <v>118</v>
      </c>
      <c r="O408" s="97"/>
      <c r="P408" s="97"/>
    </row>
    <row r="409" spans="1:36" ht="15.75" customHeight="1" x14ac:dyDescent="0.2">
      <c r="A409" s="210">
        <v>11</v>
      </c>
      <c r="B409" s="274" t="s">
        <v>272</v>
      </c>
      <c r="C409" s="215" t="s">
        <v>429</v>
      </c>
      <c r="D409" s="216">
        <v>43536</v>
      </c>
      <c r="E409" s="216">
        <v>44266</v>
      </c>
      <c r="F409" s="216"/>
      <c r="G409" s="215">
        <v>5</v>
      </c>
      <c r="H409" s="522" t="s">
        <v>374</v>
      </c>
      <c r="I409" s="215" t="s">
        <v>375</v>
      </c>
      <c r="J409" s="275" t="s">
        <v>105</v>
      </c>
      <c r="K409" s="8"/>
      <c r="L409" s="276" t="s">
        <v>426</v>
      </c>
      <c r="M409" s="8"/>
      <c r="N409" s="523" t="s">
        <v>430</v>
      </c>
      <c r="O409" s="97"/>
      <c r="P409" s="97"/>
    </row>
    <row r="410" spans="1:36" ht="15.75" customHeight="1" x14ac:dyDescent="0.2">
      <c r="A410" s="210">
        <v>12</v>
      </c>
      <c r="B410" s="524" t="s">
        <v>431</v>
      </c>
      <c r="C410" s="525" t="s">
        <v>14</v>
      </c>
      <c r="D410" s="526">
        <v>43536</v>
      </c>
      <c r="E410" s="526">
        <v>44266</v>
      </c>
      <c r="F410" s="526"/>
      <c r="G410" s="525">
        <v>23</v>
      </c>
      <c r="H410" s="527" t="s">
        <v>374</v>
      </c>
      <c r="I410" s="525" t="s">
        <v>375</v>
      </c>
      <c r="J410" s="528" t="s">
        <v>432</v>
      </c>
      <c r="K410" s="8"/>
      <c r="L410" s="529" t="s">
        <v>16</v>
      </c>
      <c r="M410" s="8"/>
      <c r="N410" s="530" t="s">
        <v>433</v>
      </c>
      <c r="O410" s="97"/>
      <c r="P410" s="97"/>
    </row>
    <row r="411" spans="1:36" ht="15.75" customHeight="1" x14ac:dyDescent="0.2">
      <c r="A411" s="531">
        <v>13</v>
      </c>
      <c r="B411" s="532" t="s">
        <v>434</v>
      </c>
      <c r="C411" s="396" t="s">
        <v>14</v>
      </c>
      <c r="D411" s="395">
        <v>43536</v>
      </c>
      <c r="E411" s="395">
        <v>44266</v>
      </c>
      <c r="F411" s="395">
        <v>44450</v>
      </c>
      <c r="G411" s="396">
        <v>31</v>
      </c>
      <c r="H411" s="533" t="s">
        <v>374</v>
      </c>
      <c r="I411" s="396" t="s">
        <v>375</v>
      </c>
      <c r="J411" s="398" t="s">
        <v>277</v>
      </c>
      <c r="K411" s="234"/>
      <c r="L411" s="399" t="s">
        <v>16</v>
      </c>
      <c r="M411" s="234"/>
      <c r="N411" s="534" t="s">
        <v>278</v>
      </c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  <c r="AJ411" s="97"/>
    </row>
    <row r="412" spans="1:36" ht="15.75" customHeight="1" x14ac:dyDescent="0.2">
      <c r="A412" s="210">
        <v>14</v>
      </c>
      <c r="B412" s="517" t="s">
        <v>279</v>
      </c>
      <c r="C412" s="518" t="s">
        <v>14</v>
      </c>
      <c r="D412" s="519">
        <v>43536</v>
      </c>
      <c r="E412" s="519">
        <v>44266</v>
      </c>
      <c r="F412" s="519"/>
      <c r="G412" s="518">
        <v>25</v>
      </c>
      <c r="H412" s="520" t="s">
        <v>374</v>
      </c>
      <c r="I412" s="518" t="s">
        <v>375</v>
      </c>
      <c r="J412" s="507" t="s">
        <v>54</v>
      </c>
      <c r="K412" s="8"/>
      <c r="L412" s="518"/>
      <c r="M412" s="518" t="s">
        <v>426</v>
      </c>
      <c r="N412" s="521" t="s">
        <v>266</v>
      </c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</row>
    <row r="413" spans="1:36" ht="15.75" customHeight="1" thickBot="1" x14ac:dyDescent="0.25">
      <c r="A413" s="98"/>
      <c r="B413" s="3"/>
      <c r="C413" s="98"/>
      <c r="D413" s="99"/>
      <c r="E413" s="98"/>
      <c r="F413" s="98"/>
      <c r="G413" s="98"/>
      <c r="H413" s="98"/>
      <c r="I413" s="108"/>
      <c r="J413" s="108"/>
      <c r="K413" s="108"/>
      <c r="L413" s="108"/>
      <c r="M413" s="102"/>
      <c r="N413" s="98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  <c r="AG413" s="97"/>
      <c r="AH413" s="97"/>
      <c r="AI413" s="97"/>
      <c r="AJ413" s="97"/>
    </row>
    <row r="414" spans="1:36" ht="15.75" customHeight="1" x14ac:dyDescent="0.2">
      <c r="A414" s="98"/>
      <c r="B414" s="443" t="s">
        <v>377</v>
      </c>
      <c r="C414" s="136"/>
      <c r="D414" s="471">
        <f>AVERAGE(G399:G408,G410:G412)</f>
        <v>27.846153846153847</v>
      </c>
      <c r="E414" s="98"/>
      <c r="F414" s="98"/>
      <c r="G414" s="98"/>
      <c r="H414" s="98"/>
      <c r="I414" s="108"/>
      <c r="J414" s="108"/>
      <c r="K414" s="108"/>
      <c r="L414" s="108"/>
      <c r="M414" s="102"/>
      <c r="N414" s="98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  <c r="AG414" s="97"/>
      <c r="AH414" s="97"/>
      <c r="AI414" s="97"/>
      <c r="AJ414" s="97"/>
    </row>
    <row r="415" spans="1:36" ht="15.75" customHeight="1" x14ac:dyDescent="0.2">
      <c r="A415" s="98"/>
      <c r="B415" s="319" t="s">
        <v>378</v>
      </c>
      <c r="C415" s="8"/>
      <c r="D415" s="115">
        <v>14</v>
      </c>
      <c r="E415" s="98"/>
      <c r="F415" s="98"/>
      <c r="G415" s="98"/>
      <c r="H415" s="98"/>
      <c r="I415" s="108"/>
      <c r="J415" s="108"/>
      <c r="K415" s="108"/>
      <c r="L415" s="108"/>
      <c r="M415" s="102"/>
      <c r="N415" s="98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</row>
    <row r="416" spans="1:36" ht="15.75" customHeight="1" x14ac:dyDescent="0.2">
      <c r="A416" s="98"/>
      <c r="B416" s="319" t="s">
        <v>379</v>
      </c>
      <c r="C416" s="8"/>
      <c r="D416" s="115">
        <v>13</v>
      </c>
      <c r="E416" s="98"/>
      <c r="F416" s="98"/>
      <c r="G416" s="98"/>
      <c r="H416" s="98"/>
      <c r="I416" s="108"/>
      <c r="J416" s="108"/>
      <c r="K416" s="108"/>
      <c r="L416" s="108"/>
      <c r="M416" s="102"/>
      <c r="N416" s="98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  <c r="AG416" s="97"/>
      <c r="AH416" s="97"/>
      <c r="AI416" s="97"/>
      <c r="AJ416" s="97"/>
    </row>
    <row r="417" spans="1:36" ht="15.75" customHeight="1" x14ac:dyDescent="0.2">
      <c r="A417" s="98"/>
      <c r="B417" s="319" t="s">
        <v>380</v>
      </c>
      <c r="C417" s="8"/>
      <c r="D417" s="115">
        <v>0</v>
      </c>
      <c r="E417" s="98"/>
      <c r="F417" s="98"/>
      <c r="G417" s="98"/>
      <c r="H417" s="98"/>
      <c r="I417" s="108"/>
      <c r="J417" s="108"/>
      <c r="K417" s="108"/>
      <c r="L417" s="108"/>
      <c r="M417" s="102"/>
      <c r="N417" s="98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  <c r="AG417" s="97"/>
      <c r="AH417" s="97"/>
      <c r="AI417" s="97"/>
      <c r="AJ417" s="97"/>
    </row>
    <row r="418" spans="1:36" ht="15.75" customHeight="1" x14ac:dyDescent="0.2">
      <c r="A418" s="98"/>
      <c r="B418" s="319" t="s">
        <v>379</v>
      </c>
      <c r="C418" s="8"/>
      <c r="D418" s="115">
        <v>1</v>
      </c>
      <c r="E418" s="98"/>
      <c r="F418" s="98"/>
      <c r="G418" s="98"/>
      <c r="H418" s="98"/>
      <c r="I418" s="108"/>
      <c r="J418" s="108"/>
      <c r="K418" s="108"/>
      <c r="L418" s="108"/>
      <c r="M418" s="102"/>
      <c r="N418" s="98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  <c r="AG418" s="97"/>
      <c r="AH418" s="97"/>
      <c r="AI418" s="97"/>
      <c r="AJ418" s="97"/>
    </row>
    <row r="419" spans="1:36" ht="15" customHeight="1" thickBot="1" x14ac:dyDescent="0.25">
      <c r="A419" s="98"/>
      <c r="B419" s="320" t="s">
        <v>382</v>
      </c>
      <c r="C419" s="321"/>
      <c r="D419" s="322">
        <v>0</v>
      </c>
      <c r="E419" s="98"/>
      <c r="F419" s="98"/>
      <c r="G419" s="98"/>
      <c r="H419" s="98"/>
      <c r="I419" s="108"/>
      <c r="J419" s="108"/>
      <c r="K419" s="108"/>
      <c r="L419" s="108"/>
      <c r="M419" s="102"/>
      <c r="N419" s="98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  <c r="AJ419" s="97"/>
    </row>
    <row r="420" spans="1:36" ht="15.75" customHeight="1" x14ac:dyDescent="0.2">
      <c r="A420" s="103"/>
      <c r="B420" s="88"/>
      <c r="C420" s="103"/>
      <c r="D420" s="104"/>
      <c r="E420" s="98"/>
      <c r="F420" s="98"/>
      <c r="G420" s="98"/>
      <c r="H420" s="98"/>
      <c r="I420" s="108"/>
      <c r="J420" s="108"/>
      <c r="K420" s="108"/>
      <c r="L420" s="108"/>
      <c r="M420" s="102"/>
      <c r="N420" s="98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  <c r="AG420" s="97"/>
      <c r="AH420" s="97"/>
      <c r="AI420" s="97"/>
      <c r="AJ420" s="97"/>
    </row>
    <row r="421" spans="1:36" ht="15.75" customHeight="1" x14ac:dyDescent="0.2">
      <c r="A421" s="94"/>
      <c r="B421" s="535" t="s">
        <v>2</v>
      </c>
      <c r="C421" s="536" t="s">
        <v>3</v>
      </c>
      <c r="D421" s="536" t="s">
        <v>4</v>
      </c>
      <c r="E421" s="536" t="s">
        <v>5</v>
      </c>
      <c r="F421" s="536" t="s">
        <v>6</v>
      </c>
      <c r="G421" s="536" t="s">
        <v>371</v>
      </c>
      <c r="H421" s="536" t="s">
        <v>372</v>
      </c>
      <c r="I421" s="536" t="s">
        <v>373</v>
      </c>
      <c r="J421" s="281" t="s">
        <v>10</v>
      </c>
      <c r="K421" s="8"/>
      <c r="L421" s="281" t="s">
        <v>11</v>
      </c>
      <c r="M421" s="8"/>
      <c r="N421" s="537" t="s">
        <v>12</v>
      </c>
      <c r="O421" s="97"/>
      <c r="P421" s="97"/>
    </row>
    <row r="422" spans="1:36" ht="15.75" customHeight="1" x14ac:dyDescent="0.2">
      <c r="A422" s="219">
        <v>1</v>
      </c>
      <c r="B422" s="411" t="s">
        <v>340</v>
      </c>
      <c r="C422" s="412" t="s">
        <v>14</v>
      </c>
      <c r="D422" s="538">
        <v>43161</v>
      </c>
      <c r="E422" s="538">
        <v>43892</v>
      </c>
      <c r="F422" s="538">
        <v>43983</v>
      </c>
      <c r="G422" s="412">
        <v>31</v>
      </c>
      <c r="H422" s="412" t="s">
        <v>374</v>
      </c>
      <c r="I422" s="412" t="s">
        <v>435</v>
      </c>
      <c r="J422" s="172" t="s">
        <v>102</v>
      </c>
      <c r="K422" s="8"/>
      <c r="L422" s="173" t="s">
        <v>20</v>
      </c>
      <c r="M422" s="8"/>
      <c r="N422" s="174" t="s">
        <v>436</v>
      </c>
      <c r="O422" s="97"/>
      <c r="P422" s="97"/>
    </row>
    <row r="423" spans="1:36" ht="15.75" customHeight="1" x14ac:dyDescent="0.2">
      <c r="A423" s="539">
        <v>2</v>
      </c>
      <c r="B423" s="465" t="s">
        <v>124</v>
      </c>
      <c r="C423" s="466" t="s">
        <v>14</v>
      </c>
      <c r="D423" s="467">
        <v>43161</v>
      </c>
      <c r="E423" s="467">
        <v>43891</v>
      </c>
      <c r="F423" s="467"/>
      <c r="G423" s="540">
        <v>22</v>
      </c>
      <c r="H423" s="541" t="s">
        <v>374</v>
      </c>
      <c r="I423" s="466" t="s">
        <v>376</v>
      </c>
      <c r="J423" s="468" t="s">
        <v>125</v>
      </c>
      <c r="K423" s="8"/>
      <c r="L423" s="469" t="s">
        <v>16</v>
      </c>
      <c r="M423" s="8"/>
      <c r="N423" s="470" t="s">
        <v>437</v>
      </c>
      <c r="O423" s="97"/>
      <c r="P423" s="97"/>
    </row>
    <row r="424" spans="1:36" ht="32.25" customHeight="1" x14ac:dyDescent="0.2">
      <c r="A424" s="539">
        <v>3</v>
      </c>
      <c r="B424" s="438" t="s">
        <v>343</v>
      </c>
      <c r="C424" s="378" t="s">
        <v>14</v>
      </c>
      <c r="D424" s="439">
        <v>43161</v>
      </c>
      <c r="E424" s="439">
        <v>43891</v>
      </c>
      <c r="F424" s="378"/>
      <c r="G424" s="375">
        <v>24</v>
      </c>
      <c r="H424" s="542" t="s">
        <v>374</v>
      </c>
      <c r="I424" s="378" t="s">
        <v>435</v>
      </c>
      <c r="J424" s="379" t="s">
        <v>438</v>
      </c>
      <c r="K424" s="8"/>
      <c r="L424" s="380" t="s">
        <v>25</v>
      </c>
      <c r="M424" s="8"/>
      <c r="N424" s="441" t="s">
        <v>344</v>
      </c>
      <c r="O424" s="97"/>
      <c r="P424" s="97"/>
    </row>
    <row r="425" spans="1:36" ht="15.75" customHeight="1" x14ac:dyDescent="0.2">
      <c r="A425" s="539">
        <v>4</v>
      </c>
      <c r="B425" s="458" t="s">
        <v>281</v>
      </c>
      <c r="C425" s="420" t="s">
        <v>14</v>
      </c>
      <c r="D425" s="459">
        <v>43160</v>
      </c>
      <c r="E425" s="459">
        <v>43889</v>
      </c>
      <c r="F425" s="459">
        <v>44499</v>
      </c>
      <c r="G425" s="420">
        <v>40</v>
      </c>
      <c r="H425" s="543" t="s">
        <v>374</v>
      </c>
      <c r="I425" s="420" t="s">
        <v>375</v>
      </c>
      <c r="J425" s="421" t="s">
        <v>439</v>
      </c>
      <c r="K425" s="8"/>
      <c r="L425" s="422" t="s">
        <v>16</v>
      </c>
      <c r="M425" s="8"/>
      <c r="N425" s="460" t="s">
        <v>283</v>
      </c>
      <c r="O425" s="97"/>
      <c r="P425" s="97"/>
    </row>
    <row r="426" spans="1:36" ht="15.75" customHeight="1" x14ac:dyDescent="0.2">
      <c r="A426" s="539">
        <v>5</v>
      </c>
      <c r="B426" s="458" t="s">
        <v>440</v>
      </c>
      <c r="C426" s="420" t="s">
        <v>14</v>
      </c>
      <c r="D426" s="459">
        <v>43160</v>
      </c>
      <c r="E426" s="459">
        <v>43889</v>
      </c>
      <c r="F426" s="459">
        <v>43918</v>
      </c>
      <c r="G426" s="416">
        <v>25</v>
      </c>
      <c r="H426" s="543" t="s">
        <v>384</v>
      </c>
      <c r="I426" s="420" t="s">
        <v>405</v>
      </c>
      <c r="J426" s="423" t="s">
        <v>15</v>
      </c>
      <c r="K426" s="8"/>
      <c r="L426" s="422" t="s">
        <v>16</v>
      </c>
      <c r="M426" s="8"/>
      <c r="N426" s="460" t="s">
        <v>441</v>
      </c>
      <c r="O426" s="97"/>
      <c r="P426" s="97"/>
    </row>
    <row r="427" spans="1:36" ht="15.75" customHeight="1" x14ac:dyDescent="0.2">
      <c r="A427" s="539">
        <v>6</v>
      </c>
      <c r="B427" s="438" t="s">
        <v>119</v>
      </c>
      <c r="C427" s="378" t="s">
        <v>14</v>
      </c>
      <c r="D427" s="439">
        <v>43160</v>
      </c>
      <c r="E427" s="439">
        <v>43889</v>
      </c>
      <c r="F427" s="439"/>
      <c r="G427" s="375">
        <v>24</v>
      </c>
      <c r="H427" s="542" t="s">
        <v>374</v>
      </c>
      <c r="I427" s="378" t="s">
        <v>376</v>
      </c>
      <c r="J427" s="379" t="s">
        <v>442</v>
      </c>
      <c r="K427" s="8"/>
      <c r="L427" s="380" t="s">
        <v>16</v>
      </c>
      <c r="M427" s="8"/>
      <c r="N427" s="441" t="s">
        <v>443</v>
      </c>
      <c r="O427" s="97"/>
      <c r="P427" s="97"/>
    </row>
    <row r="428" spans="1:36" ht="15.75" customHeight="1" x14ac:dyDescent="0.2">
      <c r="A428" s="539">
        <v>7</v>
      </c>
      <c r="B428" s="344" t="s">
        <v>444</v>
      </c>
      <c r="C428" s="218" t="s">
        <v>14</v>
      </c>
      <c r="D428" s="346">
        <v>43160</v>
      </c>
      <c r="E428" s="346">
        <v>43889</v>
      </c>
      <c r="F428" s="346"/>
      <c r="G428" s="218">
        <v>6</v>
      </c>
      <c r="H428" s="544" t="s">
        <v>384</v>
      </c>
      <c r="I428" s="218" t="s">
        <v>405</v>
      </c>
      <c r="J428" s="172" t="s">
        <v>445</v>
      </c>
      <c r="K428" s="8"/>
      <c r="L428" s="173" t="s">
        <v>16</v>
      </c>
      <c r="M428" s="8"/>
      <c r="N428" s="277" t="s">
        <v>446</v>
      </c>
      <c r="O428" s="97"/>
      <c r="P428" s="97"/>
      <c r="Q428" s="278"/>
      <c r="R428" s="278"/>
      <c r="S428" s="278"/>
      <c r="T428" s="278"/>
      <c r="U428" s="278"/>
      <c r="V428" s="278"/>
      <c r="W428" s="278"/>
      <c r="X428" s="278"/>
      <c r="Y428" s="278"/>
      <c r="Z428" s="278"/>
      <c r="AA428" s="278"/>
      <c r="AB428" s="278"/>
      <c r="AC428" s="278"/>
      <c r="AD428" s="278"/>
      <c r="AE428" s="278"/>
      <c r="AF428" s="278"/>
      <c r="AG428" s="278"/>
      <c r="AH428" s="278"/>
    </row>
    <row r="429" spans="1:36" ht="15.75" customHeight="1" x14ac:dyDescent="0.2">
      <c r="A429" s="539">
        <v>8</v>
      </c>
      <c r="B429" s="438" t="s">
        <v>122</v>
      </c>
      <c r="C429" s="378" t="s">
        <v>14</v>
      </c>
      <c r="D429" s="439">
        <v>43160</v>
      </c>
      <c r="E429" s="439">
        <v>43891</v>
      </c>
      <c r="F429" s="439"/>
      <c r="G429" s="375">
        <v>24</v>
      </c>
      <c r="H429" s="542" t="s">
        <v>374</v>
      </c>
      <c r="I429" s="378" t="s">
        <v>376</v>
      </c>
      <c r="J429" s="379" t="s">
        <v>432</v>
      </c>
      <c r="K429" s="8"/>
      <c r="L429" s="380" t="s">
        <v>16</v>
      </c>
      <c r="M429" s="8"/>
      <c r="N429" s="441" t="s">
        <v>443</v>
      </c>
      <c r="O429" s="97"/>
      <c r="P429" s="97"/>
      <c r="Q429" s="278"/>
      <c r="R429" s="278"/>
      <c r="S429" s="278"/>
      <c r="T429" s="278"/>
      <c r="U429" s="278"/>
      <c r="V429" s="278"/>
      <c r="W429" s="278"/>
      <c r="X429" s="278"/>
      <c r="Y429" s="278"/>
      <c r="Z429" s="278"/>
      <c r="AA429" s="278"/>
      <c r="AB429" s="278"/>
      <c r="AC429" s="278"/>
      <c r="AD429" s="278"/>
      <c r="AE429" s="278"/>
      <c r="AF429" s="278"/>
      <c r="AG429" s="278"/>
      <c r="AH429" s="278"/>
    </row>
    <row r="430" spans="1:36" ht="15.75" customHeight="1" x14ac:dyDescent="0.2">
      <c r="A430" s="539">
        <v>9</v>
      </c>
      <c r="B430" s="438" t="s">
        <v>447</v>
      </c>
      <c r="C430" s="378" t="s">
        <v>14</v>
      </c>
      <c r="D430" s="439">
        <v>43160</v>
      </c>
      <c r="E430" s="439">
        <v>43889</v>
      </c>
      <c r="F430" s="439"/>
      <c r="G430" s="375">
        <v>24</v>
      </c>
      <c r="H430" s="542" t="s">
        <v>374</v>
      </c>
      <c r="I430" s="378" t="s">
        <v>375</v>
      </c>
      <c r="J430" s="379" t="s">
        <v>189</v>
      </c>
      <c r="K430" s="8"/>
      <c r="L430" s="380" t="s">
        <v>20</v>
      </c>
      <c r="M430" s="8"/>
      <c r="N430" s="441" t="s">
        <v>286</v>
      </c>
      <c r="O430" s="97"/>
      <c r="P430" s="97"/>
      <c r="Q430" s="278"/>
      <c r="R430" s="278"/>
      <c r="S430" s="278"/>
      <c r="T430" s="278"/>
      <c r="U430" s="278"/>
      <c r="V430" s="278"/>
      <c r="W430" s="278"/>
      <c r="X430" s="278"/>
      <c r="Y430" s="278"/>
      <c r="Z430" s="278"/>
      <c r="AA430" s="278"/>
      <c r="AB430" s="278"/>
      <c r="AC430" s="278"/>
      <c r="AD430" s="278"/>
      <c r="AE430" s="278"/>
      <c r="AF430" s="278"/>
      <c r="AG430" s="278"/>
      <c r="AH430" s="278"/>
    </row>
    <row r="431" spans="1:36" ht="15.75" customHeight="1" x14ac:dyDescent="0.2">
      <c r="A431" s="539">
        <v>10</v>
      </c>
      <c r="B431" s="344" t="s">
        <v>448</v>
      </c>
      <c r="C431" s="218" t="s">
        <v>14</v>
      </c>
      <c r="D431" s="346">
        <v>43160</v>
      </c>
      <c r="E431" s="346">
        <v>43889</v>
      </c>
      <c r="F431" s="346"/>
      <c r="G431" s="218">
        <v>12</v>
      </c>
      <c r="H431" s="544" t="s">
        <v>384</v>
      </c>
      <c r="I431" s="218" t="s">
        <v>405</v>
      </c>
      <c r="J431" s="172" t="s">
        <v>449</v>
      </c>
      <c r="K431" s="8"/>
      <c r="L431" s="173" t="s">
        <v>38</v>
      </c>
      <c r="M431" s="8"/>
      <c r="N431" s="277" t="s">
        <v>294</v>
      </c>
      <c r="O431" s="97"/>
      <c r="P431" s="97"/>
      <c r="Q431" s="278"/>
      <c r="R431" s="278"/>
      <c r="S431" s="278"/>
      <c r="T431" s="278"/>
      <c r="U431" s="278"/>
      <c r="V431" s="278"/>
      <c r="W431" s="278"/>
      <c r="X431" s="278"/>
      <c r="Y431" s="278"/>
      <c r="Z431" s="278"/>
      <c r="AA431" s="278"/>
      <c r="AB431" s="278"/>
      <c r="AC431" s="278"/>
      <c r="AD431" s="278"/>
      <c r="AE431" s="278"/>
      <c r="AF431" s="278"/>
      <c r="AG431" s="278"/>
      <c r="AH431" s="278"/>
    </row>
    <row r="432" spans="1:36" ht="15.75" customHeight="1" x14ac:dyDescent="0.2">
      <c r="A432" s="539">
        <v>11</v>
      </c>
      <c r="B432" s="458" t="s">
        <v>450</v>
      </c>
      <c r="C432" s="420" t="s">
        <v>14</v>
      </c>
      <c r="D432" s="459">
        <v>43160</v>
      </c>
      <c r="E432" s="459">
        <v>43889</v>
      </c>
      <c r="F432" s="459">
        <v>44010</v>
      </c>
      <c r="G432" s="416">
        <v>28</v>
      </c>
      <c r="H432" s="543" t="s">
        <v>374</v>
      </c>
      <c r="I432" s="420" t="s">
        <v>435</v>
      </c>
      <c r="J432" s="423" t="s">
        <v>35</v>
      </c>
      <c r="K432" s="8"/>
      <c r="L432" s="422" t="s">
        <v>16</v>
      </c>
      <c r="M432" s="8"/>
      <c r="N432" s="460" t="s">
        <v>346</v>
      </c>
      <c r="O432" s="97"/>
      <c r="P432" s="97"/>
      <c r="Q432" s="278"/>
      <c r="R432" s="278"/>
      <c r="S432" s="278"/>
      <c r="T432" s="278"/>
      <c r="U432" s="278"/>
      <c r="V432" s="278"/>
      <c r="W432" s="278"/>
      <c r="X432" s="278"/>
      <c r="Y432" s="278"/>
      <c r="Z432" s="278"/>
      <c r="AA432" s="278"/>
      <c r="AB432" s="278"/>
      <c r="AC432" s="278"/>
      <c r="AD432" s="278"/>
      <c r="AE432" s="278"/>
      <c r="AF432" s="278"/>
      <c r="AG432" s="278"/>
      <c r="AH432" s="278"/>
    </row>
    <row r="433" spans="1:36" ht="15.75" customHeight="1" x14ac:dyDescent="0.2">
      <c r="A433" s="539">
        <v>12</v>
      </c>
      <c r="B433" s="438" t="s">
        <v>287</v>
      </c>
      <c r="C433" s="378" t="s">
        <v>14</v>
      </c>
      <c r="D433" s="439">
        <v>43160</v>
      </c>
      <c r="E433" s="439">
        <v>43889</v>
      </c>
      <c r="F433" s="439"/>
      <c r="G433" s="375">
        <v>24</v>
      </c>
      <c r="H433" s="542" t="s">
        <v>374</v>
      </c>
      <c r="I433" s="378" t="s">
        <v>375</v>
      </c>
      <c r="J433" s="379" t="s">
        <v>133</v>
      </c>
      <c r="K433" s="8"/>
      <c r="L433" s="380" t="s">
        <v>20</v>
      </c>
      <c r="M433" s="8"/>
      <c r="N433" s="441" t="s">
        <v>451</v>
      </c>
      <c r="O433" s="97"/>
      <c r="P433" s="97"/>
      <c r="Q433" s="278"/>
      <c r="R433" s="278"/>
      <c r="S433" s="278"/>
      <c r="T433" s="278"/>
      <c r="U433" s="278"/>
      <c r="V433" s="278"/>
      <c r="W433" s="278"/>
      <c r="X433" s="278"/>
      <c r="Y433" s="278"/>
      <c r="Z433" s="278"/>
      <c r="AA433" s="278"/>
      <c r="AB433" s="278"/>
      <c r="AC433" s="278"/>
      <c r="AD433" s="278"/>
      <c r="AE433" s="278"/>
      <c r="AF433" s="278"/>
      <c r="AG433" s="278"/>
      <c r="AH433" s="278"/>
    </row>
    <row r="434" spans="1:36" ht="15.75" customHeight="1" x14ac:dyDescent="0.2">
      <c r="A434" s="545">
        <v>13</v>
      </c>
      <c r="B434" s="546" t="s">
        <v>347</v>
      </c>
      <c r="C434" s="547" t="s">
        <v>14</v>
      </c>
      <c r="D434" s="548">
        <v>43161</v>
      </c>
      <c r="E434" s="548">
        <v>43891</v>
      </c>
      <c r="F434" s="548">
        <v>43983</v>
      </c>
      <c r="G434" s="549">
        <v>28</v>
      </c>
      <c r="H434" s="550" t="s">
        <v>374</v>
      </c>
      <c r="I434" s="547" t="s">
        <v>435</v>
      </c>
      <c r="J434" s="551" t="s">
        <v>277</v>
      </c>
      <c r="K434" s="234"/>
      <c r="L434" s="422" t="s">
        <v>20</v>
      </c>
      <c r="M434" s="8"/>
      <c r="N434" s="552" t="s">
        <v>348</v>
      </c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  <c r="AJ434" s="97"/>
    </row>
    <row r="435" spans="1:36" ht="15.75" customHeight="1" x14ac:dyDescent="0.2">
      <c r="A435" s="539">
        <v>14</v>
      </c>
      <c r="B435" s="344" t="s">
        <v>452</v>
      </c>
      <c r="C435" s="218" t="s">
        <v>14</v>
      </c>
      <c r="D435" s="346">
        <v>43160</v>
      </c>
      <c r="E435" s="346">
        <v>43889</v>
      </c>
      <c r="F435" s="346"/>
      <c r="G435" s="218">
        <v>12</v>
      </c>
      <c r="H435" s="544" t="s">
        <v>384</v>
      </c>
      <c r="I435" s="218" t="s">
        <v>405</v>
      </c>
      <c r="J435" s="172" t="s">
        <v>15</v>
      </c>
      <c r="K435" s="8"/>
      <c r="L435" s="173" t="s">
        <v>20</v>
      </c>
      <c r="M435" s="8"/>
      <c r="N435" s="277" t="s">
        <v>294</v>
      </c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</row>
    <row r="436" spans="1:36" ht="15.75" customHeight="1" thickBot="1" x14ac:dyDescent="0.25">
      <c r="A436" s="98"/>
      <c r="B436" s="3"/>
      <c r="C436" s="98"/>
      <c r="D436" s="99"/>
      <c r="E436" s="98"/>
      <c r="F436" s="98"/>
      <c r="G436" s="98"/>
      <c r="H436" s="108"/>
      <c r="I436" s="108"/>
      <c r="J436" s="108"/>
      <c r="K436" s="108"/>
      <c r="L436" s="102"/>
      <c r="M436" s="98"/>
      <c r="N436" s="98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  <c r="AJ436" s="97"/>
    </row>
    <row r="437" spans="1:36" ht="15.75" customHeight="1" x14ac:dyDescent="0.2">
      <c r="A437" s="98"/>
      <c r="B437" s="443" t="s">
        <v>377</v>
      </c>
      <c r="C437" s="136"/>
      <c r="D437" s="318">
        <f>AVERAGE(G423:G427,G429:G430,G432:G434)</f>
        <v>26.3</v>
      </c>
      <c r="E437" s="98"/>
      <c r="F437" s="98"/>
      <c r="G437" s="98"/>
      <c r="H437" s="108"/>
      <c r="I437" s="108"/>
      <c r="J437" s="108"/>
      <c r="K437" s="108"/>
      <c r="L437" s="102"/>
      <c r="M437" s="98"/>
      <c r="N437" s="98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</row>
    <row r="438" spans="1:36" ht="15.75" customHeight="1" x14ac:dyDescent="0.2">
      <c r="A438" s="98"/>
      <c r="B438" s="319" t="s">
        <v>378</v>
      </c>
      <c r="C438" s="8"/>
      <c r="D438" s="115">
        <v>14</v>
      </c>
      <c r="E438" s="98"/>
      <c r="F438" s="98"/>
      <c r="G438" s="98"/>
      <c r="H438" s="108"/>
      <c r="I438" s="108"/>
      <c r="J438" s="108"/>
      <c r="K438" s="108"/>
      <c r="L438" s="102"/>
      <c r="M438" s="98"/>
      <c r="N438" s="98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  <c r="AJ438" s="97"/>
    </row>
    <row r="439" spans="1:36" ht="15.75" customHeight="1" x14ac:dyDescent="0.2">
      <c r="A439" s="98"/>
      <c r="B439" s="319" t="s">
        <v>379</v>
      </c>
      <c r="C439" s="8"/>
      <c r="D439" s="115">
        <v>12</v>
      </c>
      <c r="E439" s="98"/>
      <c r="F439" s="98"/>
      <c r="G439" s="98"/>
      <c r="H439" s="108"/>
      <c r="I439" s="108"/>
      <c r="J439" s="108"/>
      <c r="K439" s="108"/>
      <c r="L439" s="102"/>
      <c r="M439" s="98"/>
      <c r="N439" s="98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</row>
    <row r="440" spans="1:36" ht="15.75" customHeight="1" x14ac:dyDescent="0.2">
      <c r="A440" s="98"/>
      <c r="B440" s="319" t="s">
        <v>380</v>
      </c>
      <c r="C440" s="8"/>
      <c r="D440" s="115">
        <v>0</v>
      </c>
      <c r="E440" s="98"/>
      <c r="F440" s="98"/>
      <c r="G440" s="98"/>
      <c r="H440" s="108"/>
      <c r="I440" s="108"/>
      <c r="J440" s="108"/>
      <c r="K440" s="108"/>
      <c r="L440" s="102"/>
      <c r="M440" s="98"/>
      <c r="N440" s="98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  <c r="AJ440" s="97"/>
    </row>
    <row r="441" spans="1:36" ht="15.75" customHeight="1" x14ac:dyDescent="0.2">
      <c r="A441" s="98"/>
      <c r="B441" s="319" t="s">
        <v>381</v>
      </c>
      <c r="C441" s="8"/>
      <c r="D441" s="115">
        <v>4</v>
      </c>
      <c r="E441" s="98"/>
      <c r="F441" s="98"/>
      <c r="G441" s="98"/>
      <c r="H441" s="108"/>
      <c r="I441" s="108"/>
      <c r="J441" s="108"/>
      <c r="K441" s="108"/>
      <c r="L441" s="102"/>
      <c r="M441" s="98"/>
      <c r="N441" s="98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  <c r="AJ441" s="97"/>
    </row>
    <row r="442" spans="1:36" ht="15.75" customHeight="1" thickBot="1" x14ac:dyDescent="0.25">
      <c r="A442" s="98"/>
      <c r="B442" s="320" t="s">
        <v>382</v>
      </c>
      <c r="C442" s="321"/>
      <c r="D442" s="322">
        <v>0</v>
      </c>
      <c r="E442" s="98"/>
      <c r="F442" s="98"/>
      <c r="G442" s="98"/>
      <c r="H442" s="108"/>
      <c r="I442" s="108"/>
      <c r="J442" s="108"/>
      <c r="K442" s="108"/>
      <c r="L442" s="102"/>
      <c r="M442" s="98"/>
      <c r="N442" s="98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  <c r="AJ442" s="97"/>
    </row>
    <row r="443" spans="1:36" ht="15.75" customHeight="1" x14ac:dyDescent="0.2">
      <c r="A443" s="103"/>
      <c r="B443" s="98"/>
      <c r="C443" s="98"/>
      <c r="D443" s="98"/>
      <c r="E443" s="98"/>
      <c r="F443" s="98"/>
      <c r="G443" s="98"/>
      <c r="H443" s="108"/>
      <c r="I443" s="108"/>
      <c r="J443" s="108"/>
      <c r="K443" s="108"/>
      <c r="L443" s="102"/>
      <c r="M443" s="98"/>
      <c r="N443" s="98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</row>
    <row r="444" spans="1:36" ht="15.75" customHeight="1" x14ac:dyDescent="0.2">
      <c r="A444" s="96"/>
      <c r="B444" s="553" t="s">
        <v>2</v>
      </c>
      <c r="C444" s="554" t="s">
        <v>3</v>
      </c>
      <c r="D444" s="554" t="s">
        <v>4</v>
      </c>
      <c r="E444" s="554" t="s">
        <v>5</v>
      </c>
      <c r="F444" s="554" t="s">
        <v>6</v>
      </c>
      <c r="G444" s="554" t="s">
        <v>371</v>
      </c>
      <c r="H444" s="554" t="s">
        <v>372</v>
      </c>
      <c r="I444" s="554" t="s">
        <v>373</v>
      </c>
      <c r="J444" s="555" t="s">
        <v>10</v>
      </c>
      <c r="K444" s="8"/>
      <c r="L444" s="555" t="s">
        <v>11</v>
      </c>
      <c r="M444" s="8"/>
      <c r="N444" s="556" t="s">
        <v>12</v>
      </c>
      <c r="O444" s="97"/>
      <c r="P444" s="97"/>
    </row>
    <row r="445" spans="1:36" ht="15.75" customHeight="1" x14ac:dyDescent="0.2">
      <c r="A445" s="557">
        <v>1</v>
      </c>
      <c r="B445" s="558" t="s">
        <v>453</v>
      </c>
      <c r="C445" s="559" t="s">
        <v>14</v>
      </c>
      <c r="D445" s="560">
        <v>42828</v>
      </c>
      <c r="E445" s="560">
        <v>43557</v>
      </c>
      <c r="F445" s="560"/>
      <c r="G445" s="559">
        <v>24</v>
      </c>
      <c r="H445" s="559" t="s">
        <v>384</v>
      </c>
      <c r="I445" s="559" t="s">
        <v>405</v>
      </c>
      <c r="J445" s="514" t="s">
        <v>454</v>
      </c>
      <c r="K445" s="8"/>
      <c r="L445" s="515" t="s">
        <v>16</v>
      </c>
      <c r="M445" s="8"/>
      <c r="N445" s="381" t="s">
        <v>455</v>
      </c>
      <c r="O445" s="97"/>
      <c r="P445" s="97"/>
    </row>
    <row r="446" spans="1:36" ht="15.75" customHeight="1" x14ac:dyDescent="0.2">
      <c r="A446" s="96">
        <v>2</v>
      </c>
      <c r="B446" s="510" t="s">
        <v>289</v>
      </c>
      <c r="C446" s="511" t="s">
        <v>14</v>
      </c>
      <c r="D446" s="512">
        <v>42828</v>
      </c>
      <c r="E446" s="512">
        <v>43557</v>
      </c>
      <c r="F446" s="512"/>
      <c r="G446" s="559">
        <v>24</v>
      </c>
      <c r="H446" s="511" t="s">
        <v>374</v>
      </c>
      <c r="I446" s="511" t="s">
        <v>375</v>
      </c>
      <c r="J446" s="514" t="s">
        <v>46</v>
      </c>
      <c r="K446" s="8"/>
      <c r="L446" s="515" t="s">
        <v>20</v>
      </c>
      <c r="M446" s="8"/>
      <c r="N446" s="441" t="s">
        <v>290</v>
      </c>
      <c r="O446" s="97"/>
      <c r="P446" s="97"/>
    </row>
    <row r="447" spans="1:36" ht="15.75" customHeight="1" x14ac:dyDescent="0.2">
      <c r="A447" s="96">
        <v>3</v>
      </c>
      <c r="B447" s="274" t="s">
        <v>456</v>
      </c>
      <c r="C447" s="215" t="s">
        <v>14</v>
      </c>
      <c r="D447" s="216">
        <v>42829</v>
      </c>
      <c r="E447" s="216">
        <v>43558</v>
      </c>
      <c r="F447" s="216"/>
      <c r="G447" s="215">
        <v>14</v>
      </c>
      <c r="H447" s="215" t="s">
        <v>384</v>
      </c>
      <c r="I447" s="215" t="s">
        <v>405</v>
      </c>
      <c r="J447" s="275" t="s">
        <v>15</v>
      </c>
      <c r="K447" s="8"/>
      <c r="L447" s="276" t="s">
        <v>16</v>
      </c>
      <c r="M447" s="8"/>
      <c r="N447" s="277" t="s">
        <v>457</v>
      </c>
      <c r="O447" s="97"/>
      <c r="P447" s="97"/>
    </row>
    <row r="448" spans="1:36" ht="15.75" customHeight="1" x14ac:dyDescent="0.2">
      <c r="A448" s="96">
        <v>4</v>
      </c>
      <c r="B448" s="517" t="s">
        <v>458</v>
      </c>
      <c r="C448" s="518" t="s">
        <v>14</v>
      </c>
      <c r="D448" s="519">
        <v>42957</v>
      </c>
      <c r="E448" s="519">
        <v>43686</v>
      </c>
      <c r="F448" s="519">
        <v>43717</v>
      </c>
      <c r="G448" s="505">
        <v>26</v>
      </c>
      <c r="H448" s="518" t="s">
        <v>384</v>
      </c>
      <c r="I448" s="518" t="s">
        <v>405</v>
      </c>
      <c r="J448" s="507" t="s">
        <v>459</v>
      </c>
      <c r="K448" s="8"/>
      <c r="L448" s="508" t="s">
        <v>38</v>
      </c>
      <c r="M448" s="8"/>
      <c r="N448" s="460" t="s">
        <v>460</v>
      </c>
      <c r="O448" s="97"/>
      <c r="P448" s="97"/>
    </row>
    <row r="449" spans="1:16" ht="15.75" customHeight="1" x14ac:dyDescent="0.2">
      <c r="A449" s="96">
        <v>5</v>
      </c>
      <c r="B449" s="510" t="s">
        <v>461</v>
      </c>
      <c r="C449" s="511" t="s">
        <v>14</v>
      </c>
      <c r="D449" s="512">
        <v>42829</v>
      </c>
      <c r="E449" s="512">
        <v>43558</v>
      </c>
      <c r="F449" s="512"/>
      <c r="G449" s="559">
        <v>24</v>
      </c>
      <c r="H449" s="511" t="s">
        <v>374</v>
      </c>
      <c r="I449" s="511" t="s">
        <v>375</v>
      </c>
      <c r="J449" s="514" t="s">
        <v>230</v>
      </c>
      <c r="K449" s="8"/>
      <c r="L449" s="515" t="s">
        <v>20</v>
      </c>
      <c r="M449" s="8"/>
      <c r="N449" s="441" t="s">
        <v>292</v>
      </c>
      <c r="O449" s="97"/>
      <c r="P449" s="97"/>
    </row>
    <row r="450" spans="1:16" ht="15.75" customHeight="1" x14ac:dyDescent="0.2">
      <c r="A450" s="96">
        <v>6</v>
      </c>
      <c r="B450" s="517" t="s">
        <v>127</v>
      </c>
      <c r="C450" s="518" t="s">
        <v>14</v>
      </c>
      <c r="D450" s="519">
        <v>42828</v>
      </c>
      <c r="E450" s="519">
        <v>43557</v>
      </c>
      <c r="F450" s="519">
        <v>43618</v>
      </c>
      <c r="G450" s="505">
        <v>26</v>
      </c>
      <c r="H450" s="518" t="s">
        <v>374</v>
      </c>
      <c r="I450" s="518" t="s">
        <v>376</v>
      </c>
      <c r="J450" s="507" t="s">
        <v>115</v>
      </c>
      <c r="K450" s="8"/>
      <c r="L450" s="508" t="s">
        <v>20</v>
      </c>
      <c r="M450" s="8"/>
      <c r="N450" s="460" t="s">
        <v>462</v>
      </c>
      <c r="O450" s="97"/>
      <c r="P450" s="97"/>
    </row>
    <row r="451" spans="1:16" ht="15.75" customHeight="1" x14ac:dyDescent="0.2">
      <c r="A451" s="96">
        <v>7</v>
      </c>
      <c r="B451" s="274" t="s">
        <v>293</v>
      </c>
      <c r="C451" s="215" t="s">
        <v>14</v>
      </c>
      <c r="D451" s="216">
        <v>42828</v>
      </c>
      <c r="E451" s="216">
        <v>43557</v>
      </c>
      <c r="F451" s="216"/>
      <c r="G451" s="215">
        <v>23</v>
      </c>
      <c r="H451" s="215" t="s">
        <v>374</v>
      </c>
      <c r="I451" s="215" t="s">
        <v>375</v>
      </c>
      <c r="J451" s="275" t="s">
        <v>125</v>
      </c>
      <c r="K451" s="8"/>
      <c r="L451" s="276" t="s">
        <v>16</v>
      </c>
      <c r="M451" s="8"/>
      <c r="N451" s="277" t="s">
        <v>294</v>
      </c>
      <c r="O451" s="97"/>
      <c r="P451" s="97"/>
    </row>
    <row r="452" spans="1:16" ht="15.75" customHeight="1" x14ac:dyDescent="0.2">
      <c r="A452" s="96">
        <v>8</v>
      </c>
      <c r="B452" s="517" t="s">
        <v>463</v>
      </c>
      <c r="C452" s="518" t="s">
        <v>14</v>
      </c>
      <c r="D452" s="519">
        <v>42829</v>
      </c>
      <c r="E452" s="519">
        <v>43558</v>
      </c>
      <c r="F452" s="519">
        <v>43616</v>
      </c>
      <c r="G452" s="505">
        <v>26</v>
      </c>
      <c r="H452" s="518" t="s">
        <v>374</v>
      </c>
      <c r="I452" s="518" t="s">
        <v>375</v>
      </c>
      <c r="J452" s="507" t="s">
        <v>296</v>
      </c>
      <c r="K452" s="8"/>
      <c r="L452" s="508" t="s">
        <v>16</v>
      </c>
      <c r="M452" s="8"/>
      <c r="N452" s="460" t="s">
        <v>297</v>
      </c>
      <c r="O452" s="97"/>
      <c r="P452" s="97"/>
    </row>
    <row r="453" spans="1:16" ht="15.75" customHeight="1" x14ac:dyDescent="0.2">
      <c r="A453" s="96">
        <v>9</v>
      </c>
      <c r="B453" s="517" t="s">
        <v>464</v>
      </c>
      <c r="C453" s="518" t="s">
        <v>14</v>
      </c>
      <c r="D453" s="519">
        <v>42957</v>
      </c>
      <c r="E453" s="519">
        <v>43686</v>
      </c>
      <c r="F453" s="519"/>
      <c r="G453" s="505">
        <v>25</v>
      </c>
      <c r="H453" s="518" t="s">
        <v>384</v>
      </c>
      <c r="I453" s="518" t="s">
        <v>405</v>
      </c>
      <c r="J453" s="507" t="s">
        <v>465</v>
      </c>
      <c r="K453" s="8"/>
      <c r="L453" s="508" t="s">
        <v>38</v>
      </c>
      <c r="M453" s="8"/>
      <c r="N453" s="460" t="s">
        <v>466</v>
      </c>
      <c r="O453" s="97"/>
      <c r="P453" s="97"/>
    </row>
    <row r="454" spans="1:16" ht="15.75" customHeight="1" x14ac:dyDescent="0.2">
      <c r="A454" s="96">
        <v>10</v>
      </c>
      <c r="B454" s="510" t="s">
        <v>129</v>
      </c>
      <c r="C454" s="511" t="s">
        <v>14</v>
      </c>
      <c r="D454" s="512">
        <v>42829</v>
      </c>
      <c r="E454" s="512">
        <v>43558</v>
      </c>
      <c r="F454" s="512"/>
      <c r="G454" s="559">
        <v>24</v>
      </c>
      <c r="H454" s="511" t="s">
        <v>374</v>
      </c>
      <c r="I454" s="511" t="s">
        <v>376</v>
      </c>
      <c r="J454" s="514" t="s">
        <v>130</v>
      </c>
      <c r="K454" s="8"/>
      <c r="L454" s="515" t="s">
        <v>25</v>
      </c>
      <c r="M454" s="8"/>
      <c r="N454" s="441" t="s">
        <v>467</v>
      </c>
      <c r="O454" s="97"/>
      <c r="P454" s="97"/>
    </row>
    <row r="455" spans="1:16" ht="15.75" customHeight="1" x14ac:dyDescent="0.2">
      <c r="A455" s="96">
        <v>11</v>
      </c>
      <c r="B455" s="274" t="s">
        <v>468</v>
      </c>
      <c r="C455" s="215" t="s">
        <v>14</v>
      </c>
      <c r="D455" s="216">
        <v>42957</v>
      </c>
      <c r="E455" s="216">
        <v>43686</v>
      </c>
      <c r="F455" s="216"/>
      <c r="G455" s="215">
        <v>19</v>
      </c>
      <c r="H455" s="215" t="s">
        <v>384</v>
      </c>
      <c r="I455" s="215" t="s">
        <v>405</v>
      </c>
      <c r="J455" s="275" t="s">
        <v>465</v>
      </c>
      <c r="K455" s="8"/>
      <c r="L455" s="276" t="s">
        <v>38</v>
      </c>
      <c r="M455" s="8"/>
      <c r="N455" s="277" t="s">
        <v>294</v>
      </c>
      <c r="O455" s="97"/>
      <c r="P455" s="97"/>
    </row>
    <row r="456" spans="1:16" ht="15.75" customHeight="1" x14ac:dyDescent="0.2">
      <c r="A456" s="96">
        <v>12</v>
      </c>
      <c r="B456" s="517" t="s">
        <v>132</v>
      </c>
      <c r="C456" s="518" t="s">
        <v>14</v>
      </c>
      <c r="D456" s="519">
        <v>42829</v>
      </c>
      <c r="E456" s="519">
        <v>43558</v>
      </c>
      <c r="F456" s="519">
        <v>43588</v>
      </c>
      <c r="G456" s="505">
        <v>25</v>
      </c>
      <c r="H456" s="518" t="s">
        <v>374</v>
      </c>
      <c r="I456" s="518" t="s">
        <v>376</v>
      </c>
      <c r="J456" s="507" t="s">
        <v>133</v>
      </c>
      <c r="K456" s="8"/>
      <c r="L456" s="508" t="s">
        <v>16</v>
      </c>
      <c r="M456" s="8"/>
      <c r="N456" s="460" t="s">
        <v>469</v>
      </c>
      <c r="O456" s="97"/>
      <c r="P456" s="97"/>
    </row>
    <row r="457" spans="1:16" ht="15.75" customHeight="1" x14ac:dyDescent="0.2">
      <c r="A457" s="96">
        <v>13</v>
      </c>
      <c r="B457" s="517" t="s">
        <v>470</v>
      </c>
      <c r="C457" s="518" t="s">
        <v>14</v>
      </c>
      <c r="D457" s="519">
        <v>42971</v>
      </c>
      <c r="E457" s="519">
        <v>43700</v>
      </c>
      <c r="F457" s="519">
        <v>43761</v>
      </c>
      <c r="G457" s="505">
        <v>27</v>
      </c>
      <c r="H457" s="518" t="s">
        <v>384</v>
      </c>
      <c r="I457" s="518" t="s">
        <v>405</v>
      </c>
      <c r="J457" s="507" t="s">
        <v>277</v>
      </c>
      <c r="K457" s="8"/>
      <c r="L457" s="508" t="s">
        <v>25</v>
      </c>
      <c r="M457" s="8"/>
      <c r="N457" s="460" t="s">
        <v>471</v>
      </c>
      <c r="O457" s="97"/>
      <c r="P457" s="97"/>
    </row>
    <row r="458" spans="1:16" ht="15.75" customHeight="1" x14ac:dyDescent="0.2">
      <c r="A458" s="96">
        <v>14</v>
      </c>
      <c r="B458" s="510" t="s">
        <v>472</v>
      </c>
      <c r="C458" s="511" t="s">
        <v>14</v>
      </c>
      <c r="D458" s="512">
        <v>42829</v>
      </c>
      <c r="E458" s="512">
        <v>43558</v>
      </c>
      <c r="F458" s="512"/>
      <c r="G458" s="559">
        <v>24</v>
      </c>
      <c r="H458" s="511" t="s">
        <v>374</v>
      </c>
      <c r="I458" s="511" t="s">
        <v>375</v>
      </c>
      <c r="J458" s="514" t="s">
        <v>83</v>
      </c>
      <c r="K458" s="8"/>
      <c r="L458" s="515" t="s">
        <v>20</v>
      </c>
      <c r="M458" s="8"/>
      <c r="N458" s="441" t="s">
        <v>473</v>
      </c>
      <c r="O458" s="97"/>
      <c r="P458" s="97"/>
    </row>
    <row r="459" spans="1:16" ht="15.75" customHeight="1" x14ac:dyDescent="0.2">
      <c r="A459" s="96">
        <v>15</v>
      </c>
      <c r="B459" s="510" t="s">
        <v>300</v>
      </c>
      <c r="C459" s="511" t="s">
        <v>14</v>
      </c>
      <c r="D459" s="512">
        <v>42828</v>
      </c>
      <c r="E459" s="512">
        <v>43557</v>
      </c>
      <c r="F459" s="512"/>
      <c r="G459" s="559">
        <v>24</v>
      </c>
      <c r="H459" s="511" t="s">
        <v>374</v>
      </c>
      <c r="I459" s="511" t="s">
        <v>375</v>
      </c>
      <c r="J459" s="514" t="s">
        <v>105</v>
      </c>
      <c r="K459" s="8"/>
      <c r="L459" s="515" t="s">
        <v>25</v>
      </c>
      <c r="M459" s="8"/>
      <c r="N459" s="441" t="s">
        <v>474</v>
      </c>
      <c r="O459" s="97"/>
      <c r="P459" s="97"/>
    </row>
    <row r="460" spans="1:16" ht="15.75" customHeight="1" x14ac:dyDescent="0.2">
      <c r="A460" s="96">
        <v>16</v>
      </c>
      <c r="B460" s="524" t="s">
        <v>475</v>
      </c>
      <c r="C460" s="525" t="s">
        <v>14</v>
      </c>
      <c r="D460" s="526">
        <v>42828</v>
      </c>
      <c r="E460" s="526">
        <v>43557</v>
      </c>
      <c r="F460" s="526"/>
      <c r="G460" s="561">
        <v>23</v>
      </c>
      <c r="H460" s="525" t="s">
        <v>374</v>
      </c>
      <c r="I460" s="525" t="s">
        <v>375</v>
      </c>
      <c r="J460" s="528" t="s">
        <v>432</v>
      </c>
      <c r="K460" s="8"/>
      <c r="L460" s="529" t="s">
        <v>16</v>
      </c>
      <c r="M460" s="8"/>
      <c r="N460" s="470" t="s">
        <v>476</v>
      </c>
      <c r="O460" s="97"/>
      <c r="P460" s="97"/>
    </row>
    <row r="461" spans="1:16" ht="15.75" customHeight="1" x14ac:dyDescent="0.2">
      <c r="A461" s="96">
        <v>17</v>
      </c>
      <c r="B461" s="510" t="s">
        <v>477</v>
      </c>
      <c r="C461" s="511" t="s">
        <v>14</v>
      </c>
      <c r="D461" s="512">
        <v>42828</v>
      </c>
      <c r="E461" s="512">
        <v>43557</v>
      </c>
      <c r="F461" s="512"/>
      <c r="G461" s="559">
        <v>24</v>
      </c>
      <c r="H461" s="511" t="s">
        <v>374</v>
      </c>
      <c r="I461" s="511" t="s">
        <v>375</v>
      </c>
      <c r="J461" s="514" t="s">
        <v>102</v>
      </c>
      <c r="K461" s="8"/>
      <c r="L461" s="515" t="s">
        <v>16</v>
      </c>
      <c r="M461" s="8"/>
      <c r="N461" s="441" t="s">
        <v>305</v>
      </c>
      <c r="O461" s="97"/>
      <c r="P461" s="97"/>
    </row>
    <row r="462" spans="1:16" ht="15.75" customHeight="1" x14ac:dyDescent="0.2">
      <c r="A462" s="96">
        <v>18</v>
      </c>
      <c r="B462" s="510" t="s">
        <v>478</v>
      </c>
      <c r="C462" s="511" t="s">
        <v>14</v>
      </c>
      <c r="D462" s="512">
        <v>42828</v>
      </c>
      <c r="E462" s="512">
        <v>43557</v>
      </c>
      <c r="F462" s="512"/>
      <c r="G462" s="559">
        <v>24</v>
      </c>
      <c r="H462" s="511" t="s">
        <v>374</v>
      </c>
      <c r="I462" s="511" t="s">
        <v>375</v>
      </c>
      <c r="J462" s="514" t="s">
        <v>102</v>
      </c>
      <c r="K462" s="8"/>
      <c r="L462" s="515" t="s">
        <v>16</v>
      </c>
      <c r="M462" s="8"/>
      <c r="N462" s="441" t="s">
        <v>301</v>
      </c>
      <c r="O462" s="97"/>
      <c r="P462" s="97"/>
    </row>
    <row r="463" spans="1:16" ht="15.75" customHeight="1" x14ac:dyDescent="0.2">
      <c r="A463" s="96">
        <v>19</v>
      </c>
      <c r="B463" s="510" t="s">
        <v>479</v>
      </c>
      <c r="C463" s="511" t="s">
        <v>14</v>
      </c>
      <c r="D463" s="512">
        <v>42828</v>
      </c>
      <c r="E463" s="512">
        <v>43557</v>
      </c>
      <c r="F463" s="512"/>
      <c r="G463" s="559">
        <v>24</v>
      </c>
      <c r="H463" s="511" t="s">
        <v>374</v>
      </c>
      <c r="I463" s="511" t="s">
        <v>375</v>
      </c>
      <c r="J463" s="514" t="s">
        <v>309</v>
      </c>
      <c r="K463" s="8"/>
      <c r="L463" s="515" t="s">
        <v>16</v>
      </c>
      <c r="M463" s="8"/>
      <c r="N463" s="441" t="s">
        <v>310</v>
      </c>
      <c r="O463" s="97"/>
      <c r="P463" s="97"/>
    </row>
    <row r="464" spans="1:16" ht="15.75" customHeight="1" x14ac:dyDescent="0.2">
      <c r="A464" s="96">
        <v>20</v>
      </c>
      <c r="B464" s="510" t="s">
        <v>480</v>
      </c>
      <c r="C464" s="511" t="s">
        <v>14</v>
      </c>
      <c r="D464" s="512">
        <v>42828</v>
      </c>
      <c r="E464" s="512">
        <v>43557</v>
      </c>
      <c r="F464" s="512"/>
      <c r="G464" s="559">
        <v>24</v>
      </c>
      <c r="H464" s="511" t="s">
        <v>384</v>
      </c>
      <c r="I464" s="511" t="s">
        <v>405</v>
      </c>
      <c r="J464" s="514" t="s">
        <v>102</v>
      </c>
      <c r="K464" s="8"/>
      <c r="L464" s="515" t="s">
        <v>16</v>
      </c>
      <c r="M464" s="8"/>
      <c r="N464" s="441" t="s">
        <v>467</v>
      </c>
      <c r="O464" s="97"/>
      <c r="P464" s="97"/>
    </row>
    <row r="465" spans="1:36" ht="15.75" customHeight="1" x14ac:dyDescent="0.2">
      <c r="A465" s="96">
        <v>21</v>
      </c>
      <c r="B465" s="510" t="s">
        <v>481</v>
      </c>
      <c r="C465" s="511" t="s">
        <v>14</v>
      </c>
      <c r="D465" s="512">
        <v>42828</v>
      </c>
      <c r="E465" s="512">
        <v>43557</v>
      </c>
      <c r="F465" s="512"/>
      <c r="G465" s="559">
        <v>24</v>
      </c>
      <c r="H465" s="511" t="s">
        <v>384</v>
      </c>
      <c r="I465" s="511" t="s">
        <v>405</v>
      </c>
      <c r="J465" s="514" t="s">
        <v>102</v>
      </c>
      <c r="K465" s="8"/>
      <c r="L465" s="515" t="s">
        <v>16</v>
      </c>
      <c r="M465" s="8"/>
      <c r="N465" s="441" t="s">
        <v>482</v>
      </c>
      <c r="O465" s="97"/>
      <c r="P465" s="97"/>
    </row>
    <row r="466" spans="1:36" ht="15.75" customHeight="1" x14ac:dyDescent="0.2">
      <c r="A466" s="96">
        <v>22</v>
      </c>
      <c r="B466" s="524" t="s">
        <v>483</v>
      </c>
      <c r="C466" s="525" t="s">
        <v>14</v>
      </c>
      <c r="D466" s="526">
        <v>42829</v>
      </c>
      <c r="E466" s="526">
        <v>43558</v>
      </c>
      <c r="F466" s="526"/>
      <c r="G466" s="561">
        <v>23</v>
      </c>
      <c r="H466" s="525" t="s">
        <v>374</v>
      </c>
      <c r="I466" s="525" t="s">
        <v>376</v>
      </c>
      <c r="J466" s="528" t="s">
        <v>136</v>
      </c>
      <c r="K466" s="8"/>
      <c r="L466" s="529" t="s">
        <v>38</v>
      </c>
      <c r="M466" s="8"/>
      <c r="N466" s="470" t="s">
        <v>484</v>
      </c>
      <c r="O466" s="97"/>
      <c r="P466" s="97"/>
    </row>
    <row r="467" spans="1:36" ht="15" customHeight="1" x14ac:dyDescent="0.2">
      <c r="A467" s="96">
        <v>23</v>
      </c>
      <c r="B467" s="517" t="s">
        <v>138</v>
      </c>
      <c r="C467" s="518" t="s">
        <v>14</v>
      </c>
      <c r="D467" s="519">
        <v>42828</v>
      </c>
      <c r="E467" s="519">
        <v>43557</v>
      </c>
      <c r="F467" s="519">
        <v>43768</v>
      </c>
      <c r="G467" s="505">
        <v>31</v>
      </c>
      <c r="H467" s="518" t="s">
        <v>374</v>
      </c>
      <c r="I467" s="518" t="s">
        <v>376</v>
      </c>
      <c r="J467" s="507" t="s">
        <v>485</v>
      </c>
      <c r="K467" s="8"/>
      <c r="L467" s="508" t="s">
        <v>20</v>
      </c>
      <c r="M467" s="8"/>
      <c r="N467" s="460" t="s">
        <v>486</v>
      </c>
      <c r="O467" s="97"/>
      <c r="P467" s="97"/>
    </row>
    <row r="468" spans="1:36" ht="15.75" customHeight="1" x14ac:dyDescent="0.2">
      <c r="A468" s="96">
        <v>24</v>
      </c>
      <c r="B468" s="524" t="s">
        <v>487</v>
      </c>
      <c r="C468" s="525" t="s">
        <v>14</v>
      </c>
      <c r="D468" s="526">
        <v>42829</v>
      </c>
      <c r="E468" s="526">
        <v>43558</v>
      </c>
      <c r="F468" s="526"/>
      <c r="G468" s="561">
        <v>23</v>
      </c>
      <c r="H468" s="525" t="s">
        <v>374</v>
      </c>
      <c r="I468" s="525" t="s">
        <v>376</v>
      </c>
      <c r="J468" s="528" t="s">
        <v>136</v>
      </c>
      <c r="K468" s="8"/>
      <c r="L468" s="529" t="s">
        <v>38</v>
      </c>
      <c r="M468" s="8"/>
      <c r="N468" s="470" t="s">
        <v>488</v>
      </c>
      <c r="O468" s="97"/>
      <c r="P468" s="97"/>
      <c r="Q468" s="278"/>
      <c r="R468" s="278"/>
      <c r="S468" s="278"/>
      <c r="T468" s="278"/>
      <c r="U468" s="278"/>
      <c r="V468" s="278"/>
      <c r="W468" s="278"/>
      <c r="X468" s="278"/>
      <c r="Y468" s="278"/>
      <c r="Z468" s="278"/>
      <c r="AA468" s="278"/>
      <c r="AB468" s="278"/>
      <c r="AC468" s="278"/>
      <c r="AD468" s="278"/>
      <c r="AE468" s="278"/>
      <c r="AF468" s="278"/>
      <c r="AG468" s="278"/>
      <c r="AH468" s="278"/>
    </row>
    <row r="469" spans="1:36" ht="15.75" customHeight="1" x14ac:dyDescent="0.2">
      <c r="A469" s="96">
        <v>25</v>
      </c>
      <c r="B469" s="524" t="s">
        <v>489</v>
      </c>
      <c r="C469" s="525" t="s">
        <v>14</v>
      </c>
      <c r="D469" s="526">
        <v>42828</v>
      </c>
      <c r="E469" s="526">
        <v>43557</v>
      </c>
      <c r="F469" s="526"/>
      <c r="G469" s="561">
        <v>23</v>
      </c>
      <c r="H469" s="525" t="s">
        <v>374</v>
      </c>
      <c r="I469" s="525" t="s">
        <v>375</v>
      </c>
      <c r="J469" s="528" t="s">
        <v>312</v>
      </c>
      <c r="K469" s="8"/>
      <c r="L469" s="529" t="s">
        <v>25</v>
      </c>
      <c r="M469" s="8"/>
      <c r="N469" s="470" t="s">
        <v>313</v>
      </c>
      <c r="O469" s="97"/>
      <c r="P469" s="97"/>
      <c r="Q469" s="278"/>
      <c r="R469" s="278"/>
      <c r="S469" s="278"/>
      <c r="T469" s="278"/>
      <c r="U469" s="278"/>
      <c r="V469" s="278"/>
      <c r="W469" s="278"/>
      <c r="X469" s="278"/>
      <c r="Y469" s="278"/>
      <c r="Z469" s="278"/>
      <c r="AA469" s="278"/>
      <c r="AB469" s="278"/>
      <c r="AC469" s="278"/>
      <c r="AD469" s="278"/>
      <c r="AE469" s="278"/>
      <c r="AF469" s="278"/>
      <c r="AG469" s="278"/>
      <c r="AH469" s="278"/>
    </row>
    <row r="470" spans="1:36" ht="15.75" customHeight="1" x14ac:dyDescent="0.2">
      <c r="A470" s="96">
        <v>26</v>
      </c>
      <c r="B470" s="510" t="s">
        <v>490</v>
      </c>
      <c r="C470" s="511" t="s">
        <v>14</v>
      </c>
      <c r="D470" s="512">
        <v>42829</v>
      </c>
      <c r="E470" s="512">
        <v>43558</v>
      </c>
      <c r="F470" s="512"/>
      <c r="G470" s="559">
        <v>24</v>
      </c>
      <c r="H470" s="511" t="s">
        <v>374</v>
      </c>
      <c r="I470" s="511" t="s">
        <v>375</v>
      </c>
      <c r="J470" s="514" t="s">
        <v>83</v>
      </c>
      <c r="K470" s="8"/>
      <c r="L470" s="515" t="s">
        <v>20</v>
      </c>
      <c r="M470" s="8"/>
      <c r="N470" s="441" t="s">
        <v>299</v>
      </c>
      <c r="O470" s="97"/>
      <c r="P470" s="97"/>
    </row>
    <row r="471" spans="1:36" ht="15.75" customHeight="1" x14ac:dyDescent="0.2">
      <c r="A471" s="96">
        <v>27</v>
      </c>
      <c r="B471" s="517" t="s">
        <v>491</v>
      </c>
      <c r="C471" s="518" t="s">
        <v>14</v>
      </c>
      <c r="D471" s="519">
        <v>42957</v>
      </c>
      <c r="E471" s="519">
        <v>43686</v>
      </c>
      <c r="F471" s="519"/>
      <c r="G471" s="505">
        <v>25</v>
      </c>
      <c r="H471" s="518" t="s">
        <v>384</v>
      </c>
      <c r="I471" s="518" t="s">
        <v>405</v>
      </c>
      <c r="J471" s="507" t="s">
        <v>125</v>
      </c>
      <c r="K471" s="8"/>
      <c r="L471" s="508" t="s">
        <v>16</v>
      </c>
      <c r="M471" s="8"/>
      <c r="N471" s="460" t="s">
        <v>492</v>
      </c>
      <c r="O471" s="97"/>
      <c r="P471" s="97"/>
    </row>
    <row r="472" spans="1:36" ht="15.75" customHeight="1" x14ac:dyDescent="0.2">
      <c r="A472" s="228">
        <v>28</v>
      </c>
      <c r="B472" s="532" t="s">
        <v>493</v>
      </c>
      <c r="C472" s="396" t="s">
        <v>14</v>
      </c>
      <c r="D472" s="395">
        <v>42828</v>
      </c>
      <c r="E472" s="395">
        <v>43557</v>
      </c>
      <c r="F472" s="395">
        <v>43768</v>
      </c>
      <c r="G472" s="397">
        <v>31</v>
      </c>
      <c r="H472" s="396" t="s">
        <v>384</v>
      </c>
      <c r="I472" s="396" t="s">
        <v>405</v>
      </c>
      <c r="J472" s="398" t="s">
        <v>133</v>
      </c>
      <c r="K472" s="234"/>
      <c r="L472" s="399" t="s">
        <v>16</v>
      </c>
      <c r="M472" s="234"/>
      <c r="N472" s="552" t="s">
        <v>494</v>
      </c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</row>
    <row r="473" spans="1:36" ht="15.75" customHeight="1" x14ac:dyDescent="0.2">
      <c r="A473" s="96">
        <v>29</v>
      </c>
      <c r="B473" s="517" t="s">
        <v>495</v>
      </c>
      <c r="C473" s="518" t="s">
        <v>14</v>
      </c>
      <c r="D473" s="519">
        <v>42831</v>
      </c>
      <c r="E473" s="519">
        <v>43560</v>
      </c>
      <c r="F473" s="519">
        <v>43651</v>
      </c>
      <c r="G473" s="518">
        <v>27</v>
      </c>
      <c r="H473" s="518" t="s">
        <v>384</v>
      </c>
      <c r="I473" s="518" t="s">
        <v>405</v>
      </c>
      <c r="J473" s="507" t="s">
        <v>496</v>
      </c>
      <c r="K473" s="8"/>
      <c r="L473" s="508" t="s">
        <v>16</v>
      </c>
      <c r="M473" s="8"/>
      <c r="N473" s="460" t="s">
        <v>497</v>
      </c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  <c r="AE473" s="97"/>
      <c r="AF473" s="97"/>
      <c r="AG473" s="97"/>
      <c r="AH473" s="97"/>
      <c r="AI473" s="97"/>
      <c r="AJ473" s="97"/>
    </row>
    <row r="474" spans="1:36" ht="15.75" customHeight="1" x14ac:dyDescent="0.2">
      <c r="A474" s="98"/>
      <c r="B474" s="3"/>
      <c r="C474" s="98"/>
      <c r="D474" s="99"/>
      <c r="E474" s="99"/>
      <c r="F474" s="99"/>
      <c r="G474" s="98"/>
      <c r="H474" s="98"/>
      <c r="I474" s="98"/>
      <c r="J474" s="108"/>
      <c r="K474" s="108"/>
      <c r="L474" s="108"/>
      <c r="M474" s="98"/>
      <c r="N474" s="239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  <c r="AC474" s="97"/>
      <c r="AD474" s="97"/>
      <c r="AE474" s="97"/>
      <c r="AF474" s="97"/>
      <c r="AG474" s="97"/>
      <c r="AH474" s="97"/>
      <c r="AI474" s="97"/>
      <c r="AJ474" s="97"/>
    </row>
    <row r="475" spans="1:36" ht="15.75" customHeight="1" thickBot="1" x14ac:dyDescent="0.25">
      <c r="A475" s="98"/>
      <c r="B475" s="3"/>
      <c r="C475" s="98"/>
      <c r="D475" s="99"/>
      <c r="E475" s="99"/>
      <c r="F475" s="99"/>
      <c r="G475" s="98"/>
      <c r="H475" s="98"/>
      <c r="I475" s="98"/>
      <c r="J475" s="108"/>
      <c r="K475" s="108"/>
      <c r="L475" s="108"/>
      <c r="M475" s="98"/>
      <c r="N475" s="239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  <c r="AE475" s="97"/>
      <c r="AF475" s="97"/>
      <c r="AG475" s="97"/>
      <c r="AH475" s="97"/>
      <c r="AI475" s="97"/>
      <c r="AJ475" s="97"/>
    </row>
    <row r="476" spans="1:36" ht="15.75" customHeight="1" thickBot="1" x14ac:dyDescent="0.25">
      <c r="A476" s="98"/>
      <c r="B476" s="3"/>
      <c r="C476" s="98"/>
      <c r="D476" s="99"/>
      <c r="E476" s="134"/>
      <c r="F476" s="101"/>
      <c r="G476" s="562" t="s">
        <v>498</v>
      </c>
      <c r="H476" s="563"/>
      <c r="I476" s="563"/>
      <c r="J476" s="564"/>
      <c r="K476" s="108"/>
      <c r="L476" s="134"/>
      <c r="M476" s="101"/>
      <c r="N476" s="101"/>
      <c r="O476" s="134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  <c r="AE476" s="97"/>
      <c r="AF476" s="97"/>
      <c r="AG476" s="97"/>
      <c r="AH476" s="97"/>
      <c r="AI476" s="97"/>
      <c r="AJ476" s="97"/>
    </row>
    <row r="477" spans="1:36" ht="15.75" customHeight="1" thickBot="1" x14ac:dyDescent="0.25">
      <c r="A477" s="98"/>
      <c r="B477" s="565"/>
      <c r="C477" s="566"/>
      <c r="D477" s="318"/>
      <c r="E477" s="134"/>
      <c r="F477" s="101"/>
      <c r="G477" s="567" t="s">
        <v>499</v>
      </c>
      <c r="H477" s="563"/>
      <c r="I477" s="563"/>
      <c r="J477" s="564"/>
      <c r="K477" s="108"/>
      <c r="L477" s="134"/>
      <c r="M477" s="101"/>
      <c r="N477" s="101"/>
      <c r="O477" s="134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  <c r="AE477" s="97"/>
      <c r="AF477" s="97"/>
      <c r="AG477" s="97"/>
      <c r="AH477" s="97"/>
      <c r="AI477" s="97"/>
      <c r="AJ477" s="97"/>
    </row>
    <row r="478" spans="1:36" ht="15.75" customHeight="1" x14ac:dyDescent="0.2">
      <c r="A478" s="98"/>
      <c r="B478" s="443" t="s">
        <v>500</v>
      </c>
      <c r="C478" s="136"/>
      <c r="D478" s="318">
        <f>AVERAGE(G445:G446,G448:G450,G452:G453,G454,G456:G473)</f>
        <v>24.96153846153846</v>
      </c>
      <c r="E478" s="134"/>
      <c r="F478" s="101"/>
      <c r="G478" s="568" t="s">
        <v>501</v>
      </c>
      <c r="H478" s="563"/>
      <c r="I478" s="563"/>
      <c r="J478" s="564"/>
      <c r="K478" s="134"/>
      <c r="L478" s="134"/>
      <c r="M478" s="101"/>
      <c r="N478" s="101"/>
      <c r="O478" s="134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</row>
    <row r="479" spans="1:36" ht="15.75" customHeight="1" x14ac:dyDescent="0.2">
      <c r="A479" s="98"/>
      <c r="B479" s="319" t="s">
        <v>378</v>
      </c>
      <c r="C479" s="8"/>
      <c r="D479" s="115">
        <v>29</v>
      </c>
      <c r="E479" s="134"/>
      <c r="F479" s="101"/>
      <c r="G479" s="569" t="s">
        <v>502</v>
      </c>
      <c r="H479" s="2"/>
      <c r="I479" s="2"/>
      <c r="J479" s="570"/>
      <c r="K479" s="134"/>
      <c r="L479" s="134"/>
      <c r="M479" s="101"/>
      <c r="N479" s="101"/>
      <c r="O479" s="134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  <c r="AE479" s="97"/>
      <c r="AF479" s="97"/>
      <c r="AG479" s="97"/>
      <c r="AH479" s="97"/>
      <c r="AI479" s="97"/>
      <c r="AJ479" s="97"/>
    </row>
    <row r="480" spans="1:36" ht="15.75" customHeight="1" x14ac:dyDescent="0.2">
      <c r="A480" s="98"/>
      <c r="B480" s="319" t="s">
        <v>379</v>
      </c>
      <c r="C480" s="8"/>
      <c r="D480" s="115">
        <v>26</v>
      </c>
      <c r="E480" s="134"/>
      <c r="F480" s="101"/>
      <c r="G480" s="571" t="s">
        <v>503</v>
      </c>
      <c r="H480" s="2"/>
      <c r="I480" s="2"/>
      <c r="J480" s="570"/>
      <c r="K480" s="134"/>
      <c r="L480" s="134"/>
      <c r="M480" s="101"/>
      <c r="N480" s="101"/>
      <c r="O480" s="134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  <c r="AA480" s="97"/>
      <c r="AB480" s="97"/>
      <c r="AC480" s="97"/>
      <c r="AD480" s="97"/>
      <c r="AE480" s="97"/>
      <c r="AF480" s="97"/>
      <c r="AG480" s="97"/>
      <c r="AH480" s="97"/>
      <c r="AI480" s="97"/>
      <c r="AJ480" s="97"/>
    </row>
    <row r="481" spans="1:36" ht="15.75" customHeight="1" x14ac:dyDescent="0.2">
      <c r="A481" s="98"/>
      <c r="B481" s="319" t="s">
        <v>380</v>
      </c>
      <c r="C481" s="8"/>
      <c r="D481" s="115">
        <v>0</v>
      </c>
      <c r="E481" s="134"/>
      <c r="F481" s="101"/>
      <c r="G481" s="572" t="s">
        <v>504</v>
      </c>
      <c r="H481" s="2"/>
      <c r="I481" s="2"/>
      <c r="J481" s="570"/>
      <c r="K481" s="134"/>
      <c r="L481" s="134"/>
      <c r="M481" s="101"/>
      <c r="N481" s="101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  <c r="AE481" s="97"/>
      <c r="AF481" s="97"/>
      <c r="AG481" s="97"/>
      <c r="AH481" s="97"/>
      <c r="AI481" s="97"/>
      <c r="AJ481" s="97"/>
    </row>
    <row r="482" spans="1:36" ht="15.75" customHeight="1" x14ac:dyDescent="0.2">
      <c r="A482" s="98"/>
      <c r="B482" s="319" t="s">
        <v>381</v>
      </c>
      <c r="C482" s="8"/>
      <c r="D482" s="115">
        <v>3</v>
      </c>
      <c r="E482" s="134"/>
      <c r="F482" s="101"/>
      <c r="G482" s="573" t="s">
        <v>505</v>
      </c>
      <c r="H482" s="2"/>
      <c r="I482" s="2"/>
      <c r="J482" s="570"/>
      <c r="K482" s="134"/>
      <c r="L482" s="134"/>
      <c r="M482" s="101"/>
      <c r="N482" s="101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  <c r="AC482" s="97"/>
      <c r="AD482" s="97"/>
      <c r="AE482" s="97"/>
      <c r="AF482" s="97"/>
      <c r="AG482" s="97"/>
      <c r="AH482" s="97"/>
      <c r="AI482" s="97"/>
      <c r="AJ482" s="97"/>
    </row>
    <row r="483" spans="1:36" ht="15.75" customHeight="1" thickBot="1" x14ac:dyDescent="0.25">
      <c r="A483" s="98"/>
      <c r="B483" s="320" t="s">
        <v>382</v>
      </c>
      <c r="C483" s="321"/>
      <c r="D483" s="322">
        <v>0</v>
      </c>
      <c r="E483" s="134"/>
      <c r="F483" s="101"/>
      <c r="G483" s="574" t="s">
        <v>506</v>
      </c>
      <c r="H483" s="2"/>
      <c r="I483" s="2"/>
      <c r="J483" s="570"/>
      <c r="K483" s="134"/>
      <c r="L483" s="134"/>
      <c r="M483" s="101"/>
      <c r="N483" s="101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  <c r="AC483" s="97"/>
      <c r="AD483" s="97"/>
      <c r="AE483" s="97"/>
      <c r="AF483" s="97"/>
      <c r="AG483" s="97"/>
      <c r="AH483" s="97"/>
      <c r="AI483" s="97"/>
      <c r="AJ483" s="97"/>
    </row>
    <row r="484" spans="1:36" ht="15.75" customHeight="1" x14ac:dyDescent="0.2">
      <c r="A484" s="98"/>
      <c r="B484" s="273"/>
      <c r="C484" s="273"/>
      <c r="D484" s="134"/>
      <c r="E484" s="134"/>
      <c r="F484" s="101"/>
      <c r="G484" s="575" t="s">
        <v>507</v>
      </c>
      <c r="H484" s="2"/>
      <c r="I484" s="2"/>
      <c r="J484" s="570"/>
      <c r="K484" s="134"/>
      <c r="L484" s="134"/>
      <c r="M484" s="101"/>
      <c r="N484" s="101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</row>
    <row r="485" spans="1:36" ht="15.75" customHeight="1" x14ac:dyDescent="0.2">
      <c r="A485" s="98"/>
      <c r="B485" s="273"/>
      <c r="C485" s="273"/>
      <c r="D485" s="134"/>
      <c r="E485" s="134"/>
      <c r="F485" s="101"/>
      <c r="G485" s="576" t="s">
        <v>508</v>
      </c>
      <c r="H485" s="2"/>
      <c r="I485" s="2"/>
      <c r="J485" s="570"/>
      <c r="K485" s="134"/>
      <c r="L485" s="134"/>
      <c r="M485" s="101"/>
      <c r="N485" s="101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  <c r="AE485" s="97"/>
      <c r="AF485" s="97"/>
      <c r="AG485" s="97"/>
      <c r="AH485" s="97"/>
      <c r="AI485" s="97"/>
      <c r="AJ485" s="97"/>
    </row>
    <row r="486" spans="1:36" ht="15.75" customHeight="1" x14ac:dyDescent="0.2">
      <c r="A486" s="98"/>
      <c r="B486" s="273"/>
      <c r="C486" s="273"/>
      <c r="D486" s="134"/>
      <c r="E486" s="134"/>
      <c r="F486" s="101"/>
      <c r="G486" s="577" t="s">
        <v>509</v>
      </c>
      <c r="H486" s="2"/>
      <c r="I486" s="2"/>
      <c r="J486" s="570"/>
      <c r="K486" s="134"/>
      <c r="L486" s="134"/>
      <c r="M486" s="101"/>
      <c r="N486" s="101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  <c r="AE486" s="97"/>
      <c r="AF486" s="97"/>
      <c r="AG486" s="97"/>
      <c r="AH486" s="97"/>
      <c r="AI486" s="97"/>
      <c r="AJ486" s="97"/>
    </row>
    <row r="487" spans="1:36" ht="15.75" customHeight="1" x14ac:dyDescent="0.2">
      <c r="A487" s="98"/>
      <c r="B487" s="273"/>
      <c r="C487" s="273"/>
      <c r="D487" s="134"/>
      <c r="E487" s="134"/>
      <c r="F487" s="101"/>
      <c r="G487" s="578" t="s">
        <v>162</v>
      </c>
      <c r="H487" s="2"/>
      <c r="I487" s="2"/>
      <c r="J487" s="570"/>
      <c r="K487" s="134"/>
      <c r="L487" s="134"/>
      <c r="M487" s="101"/>
      <c r="N487" s="101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  <c r="AC487" s="97"/>
      <c r="AD487" s="97"/>
      <c r="AE487" s="97"/>
      <c r="AF487" s="97"/>
      <c r="AG487" s="97"/>
      <c r="AH487" s="97"/>
      <c r="AI487" s="97"/>
      <c r="AJ487" s="97"/>
    </row>
    <row r="488" spans="1:36" ht="15.75" customHeight="1" x14ac:dyDescent="0.2">
      <c r="A488" s="98"/>
      <c r="B488" s="273"/>
      <c r="C488" s="273"/>
      <c r="D488" s="134"/>
      <c r="E488" s="134"/>
      <c r="F488" s="101"/>
      <c r="G488" s="579" t="s">
        <v>510</v>
      </c>
      <c r="H488" s="2"/>
      <c r="I488" s="2"/>
      <c r="J488" s="570"/>
      <c r="K488" s="134"/>
      <c r="L488" s="134"/>
      <c r="M488" s="101"/>
      <c r="N488" s="101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  <c r="AC488" s="97"/>
      <c r="AD488" s="97"/>
      <c r="AE488" s="97"/>
      <c r="AF488" s="97"/>
      <c r="AG488" s="97"/>
      <c r="AH488" s="97"/>
      <c r="AI488" s="97"/>
      <c r="AJ488" s="97"/>
    </row>
    <row r="489" spans="1:36" ht="15.75" customHeight="1" x14ac:dyDescent="0.2">
      <c r="A489" s="98"/>
      <c r="B489" s="273"/>
      <c r="C489" s="273"/>
      <c r="D489" s="134"/>
      <c r="E489" s="134"/>
      <c r="F489" s="101"/>
      <c r="G489" s="580" t="s">
        <v>511</v>
      </c>
      <c r="H489" s="2"/>
      <c r="I489" s="2"/>
      <c r="J489" s="570"/>
      <c r="K489" s="134"/>
      <c r="L489" s="134"/>
      <c r="M489" s="101"/>
      <c r="N489" s="101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  <c r="AC489" s="97"/>
      <c r="AD489" s="97"/>
      <c r="AE489" s="97"/>
      <c r="AF489" s="97"/>
      <c r="AG489" s="97"/>
      <c r="AH489" s="97"/>
      <c r="AI489" s="97"/>
      <c r="AJ489" s="97"/>
    </row>
    <row r="490" spans="1:36" ht="15.75" customHeight="1" x14ac:dyDescent="0.2">
      <c r="A490" s="98"/>
      <c r="B490" s="273"/>
      <c r="C490" s="273"/>
      <c r="D490" s="134"/>
      <c r="E490" s="134"/>
      <c r="F490" s="101"/>
      <c r="G490" s="581" t="s">
        <v>512</v>
      </c>
      <c r="H490" s="2"/>
      <c r="I490" s="2"/>
      <c r="J490" s="570"/>
      <c r="K490" s="134"/>
      <c r="L490" s="134"/>
      <c r="M490" s="101"/>
      <c r="N490" s="101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  <c r="AE490" s="97"/>
      <c r="AF490" s="97"/>
      <c r="AG490" s="97"/>
      <c r="AH490" s="97"/>
      <c r="AI490" s="97"/>
      <c r="AJ490" s="97"/>
    </row>
    <row r="491" spans="1:36" ht="15.75" customHeight="1" x14ac:dyDescent="0.2">
      <c r="A491" s="98"/>
      <c r="B491" s="273"/>
      <c r="C491" s="273"/>
      <c r="D491" s="134"/>
      <c r="E491" s="134"/>
      <c r="F491" s="101"/>
      <c r="G491" s="582" t="s">
        <v>166</v>
      </c>
      <c r="H491" s="2"/>
      <c r="I491" s="2"/>
      <c r="J491" s="570"/>
      <c r="K491" s="134"/>
      <c r="L491" s="134"/>
      <c r="M491" s="101"/>
      <c r="N491" s="101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  <c r="AE491" s="97"/>
      <c r="AF491" s="97"/>
      <c r="AG491" s="97"/>
      <c r="AH491" s="97"/>
      <c r="AI491" s="97"/>
      <c r="AJ491" s="97"/>
    </row>
    <row r="492" spans="1:36" ht="15.75" customHeight="1" thickBot="1" x14ac:dyDescent="0.25">
      <c r="A492" s="98"/>
      <c r="B492" s="273"/>
      <c r="C492" s="273"/>
      <c r="D492" s="134"/>
      <c r="E492" s="134"/>
      <c r="F492" s="101"/>
      <c r="G492" s="583" t="s">
        <v>513</v>
      </c>
      <c r="H492" s="267"/>
      <c r="I492" s="267"/>
      <c r="J492" s="268"/>
      <c r="K492" s="134"/>
      <c r="L492" s="134"/>
      <c r="M492" s="101"/>
      <c r="N492" s="101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  <c r="AC492" s="97"/>
      <c r="AD492" s="97"/>
      <c r="AE492" s="97"/>
      <c r="AF492" s="97"/>
      <c r="AG492" s="97"/>
      <c r="AH492" s="97"/>
      <c r="AI492" s="97"/>
      <c r="AJ492" s="97"/>
    </row>
    <row r="493" spans="1:36" ht="15.75" customHeight="1" thickBot="1" x14ac:dyDescent="0.25">
      <c r="A493" s="367"/>
      <c r="B493" s="97"/>
      <c r="C493" s="97"/>
      <c r="D493" s="97"/>
      <c r="E493" s="134"/>
      <c r="F493" s="101"/>
      <c r="G493" s="279"/>
      <c r="H493" s="280"/>
      <c r="I493" s="280"/>
      <c r="J493" s="280"/>
      <c r="K493" s="134"/>
      <c r="L493" s="134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  <c r="AC493" s="97"/>
      <c r="AD493" s="97"/>
      <c r="AE493" s="97"/>
      <c r="AF493" s="97"/>
      <c r="AG493" s="97"/>
      <c r="AH493" s="97"/>
      <c r="AI493" s="97"/>
      <c r="AJ493" s="97"/>
    </row>
    <row r="494" spans="1:36" ht="15.75" customHeight="1" thickBot="1" x14ac:dyDescent="0.25">
      <c r="A494" s="584" t="s">
        <v>514</v>
      </c>
      <c r="B494" s="563"/>
      <c r="C494" s="563"/>
      <c r="D494" s="563"/>
      <c r="E494" s="563"/>
      <c r="F494" s="563"/>
      <c r="G494" s="563"/>
      <c r="H494" s="563"/>
      <c r="I494" s="563"/>
      <c r="J494" s="563"/>
      <c r="K494" s="563"/>
      <c r="L494" s="563"/>
      <c r="M494" s="563"/>
      <c r="N494" s="563"/>
      <c r="O494" s="563"/>
      <c r="P494" s="564"/>
    </row>
    <row r="495" spans="1:36" ht="15" customHeight="1" x14ac:dyDescent="0.2">
      <c r="A495" s="585"/>
      <c r="B495" s="586"/>
      <c r="C495" s="586"/>
      <c r="D495" s="587"/>
      <c r="E495" s="588" t="s">
        <v>515</v>
      </c>
      <c r="F495" s="588" t="s">
        <v>516</v>
      </c>
      <c r="G495" s="589" t="s">
        <v>517</v>
      </c>
      <c r="H495" s="589" t="s">
        <v>516</v>
      </c>
      <c r="I495" s="589" t="s">
        <v>518</v>
      </c>
      <c r="J495" s="589" t="s">
        <v>516</v>
      </c>
      <c r="K495" s="589" t="s">
        <v>519</v>
      </c>
      <c r="L495" s="589" t="s">
        <v>516</v>
      </c>
      <c r="M495" s="589" t="s">
        <v>520</v>
      </c>
      <c r="N495" s="589" t="s">
        <v>516</v>
      </c>
      <c r="O495" s="589" t="s">
        <v>405</v>
      </c>
      <c r="P495" s="590" t="s">
        <v>516</v>
      </c>
      <c r="Q495" s="97"/>
    </row>
    <row r="496" spans="1:36" ht="15" customHeight="1" x14ac:dyDescent="0.2">
      <c r="A496" s="591" t="s">
        <v>521</v>
      </c>
      <c r="B496" s="8"/>
      <c r="C496" s="281">
        <v>32</v>
      </c>
      <c r="D496" s="8"/>
      <c r="E496" s="536">
        <v>32</v>
      </c>
      <c r="F496" s="537">
        <f t="shared" ref="F496:F497" si="1">(E496*100)/C496</f>
        <v>100</v>
      </c>
      <c r="G496" s="592">
        <v>12</v>
      </c>
      <c r="H496" s="593">
        <f>(G496*100)/E496</f>
        <v>37.5</v>
      </c>
      <c r="I496" s="592">
        <v>17</v>
      </c>
      <c r="J496" s="593">
        <f>(I496*100)/E496</f>
        <v>53.125</v>
      </c>
      <c r="K496" s="592">
        <v>1</v>
      </c>
      <c r="L496" s="593">
        <f>(K496*100)/E496</f>
        <v>3.125</v>
      </c>
      <c r="M496" s="592">
        <v>2</v>
      </c>
      <c r="N496" s="593">
        <f>(M496*100)/E496</f>
        <v>6.25</v>
      </c>
      <c r="O496" s="592">
        <v>2</v>
      </c>
      <c r="P496" s="594">
        <f t="shared" ref="P496:P497" si="2">(O496*100)/C496</f>
        <v>6.25</v>
      </c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  <c r="AE496" s="97"/>
      <c r="AF496" s="97"/>
      <c r="AG496" s="97"/>
      <c r="AH496" s="97"/>
      <c r="AI496" s="97"/>
      <c r="AJ496" s="97"/>
    </row>
    <row r="497" spans="1:36" ht="15" customHeight="1" thickBot="1" x14ac:dyDescent="0.25">
      <c r="A497" s="595" t="s">
        <v>522</v>
      </c>
      <c r="B497" s="596"/>
      <c r="C497" s="597">
        <v>1</v>
      </c>
      <c r="D497" s="596"/>
      <c r="E497" s="598">
        <v>1</v>
      </c>
      <c r="F497" s="599">
        <f t="shared" si="1"/>
        <v>100</v>
      </c>
      <c r="G497" s="600">
        <v>0</v>
      </c>
      <c r="H497" s="601">
        <v>0</v>
      </c>
      <c r="I497" s="600">
        <v>1</v>
      </c>
      <c r="J497" s="593">
        <f>(I497*100)/E497</f>
        <v>100</v>
      </c>
      <c r="K497" s="600">
        <v>0</v>
      </c>
      <c r="L497" s="601">
        <v>0</v>
      </c>
      <c r="M497" s="600">
        <v>0</v>
      </c>
      <c r="N497" s="601">
        <v>0</v>
      </c>
      <c r="O497" s="600">
        <v>0</v>
      </c>
      <c r="P497" s="602">
        <f t="shared" si="2"/>
        <v>0</v>
      </c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  <c r="AC497" s="97"/>
      <c r="AD497" s="97"/>
      <c r="AE497" s="97"/>
      <c r="AF497" s="97"/>
      <c r="AG497" s="97"/>
      <c r="AH497" s="97"/>
      <c r="AI497" s="97"/>
      <c r="AJ497" s="97"/>
    </row>
    <row r="498" spans="1:36" ht="15" customHeight="1" x14ac:dyDescent="0.2">
      <c r="A498" s="273"/>
      <c r="B498" s="273"/>
      <c r="C498" s="134"/>
      <c r="D498" s="134"/>
      <c r="E498" s="134"/>
      <c r="F498" s="304"/>
      <c r="G498" s="282"/>
      <c r="H498" s="603"/>
      <c r="I498" s="282"/>
      <c r="J498" s="603"/>
      <c r="K498" s="282"/>
      <c r="L498" s="603"/>
      <c r="M498" s="282"/>
      <c r="N498" s="603"/>
      <c r="O498" s="282"/>
      <c r="P498" s="603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  <c r="AE498" s="97"/>
      <c r="AF498" s="97"/>
      <c r="AG498" s="97"/>
      <c r="AH498" s="97"/>
      <c r="AI498" s="97"/>
      <c r="AJ498" s="97"/>
    </row>
    <row r="499" spans="1:36" ht="15" customHeight="1" thickBot="1" x14ac:dyDescent="0.25">
      <c r="A499" s="60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334"/>
    </row>
    <row r="500" spans="1:36" ht="15" customHeight="1" x14ac:dyDescent="0.2">
      <c r="A500" s="605"/>
      <c r="B500" s="606"/>
      <c r="C500" s="607"/>
      <c r="D500" s="136"/>
      <c r="E500" s="138" t="s">
        <v>515</v>
      </c>
      <c r="F500" s="138" t="s">
        <v>516</v>
      </c>
      <c r="G500" s="137" t="s">
        <v>517</v>
      </c>
      <c r="H500" s="137" t="s">
        <v>516</v>
      </c>
      <c r="I500" s="137" t="s">
        <v>518</v>
      </c>
      <c r="J500" s="137" t="s">
        <v>516</v>
      </c>
      <c r="K500" s="137" t="s">
        <v>519</v>
      </c>
      <c r="L500" s="137" t="s">
        <v>516</v>
      </c>
      <c r="M500" s="137" t="s">
        <v>520</v>
      </c>
      <c r="N500" s="608" t="s">
        <v>516</v>
      </c>
      <c r="O500" s="137" t="s">
        <v>405</v>
      </c>
      <c r="P500" s="609" t="s">
        <v>516</v>
      </c>
      <c r="Q500" s="97"/>
      <c r="R500" s="97"/>
      <c r="S500" s="97"/>
    </row>
    <row r="501" spans="1:36" ht="15" customHeight="1" x14ac:dyDescent="0.2">
      <c r="A501" s="610" t="s">
        <v>523</v>
      </c>
      <c r="B501" s="8"/>
      <c r="C501" s="611">
        <f>C502/4</f>
        <v>18.25</v>
      </c>
      <c r="D501" s="8"/>
      <c r="E501" s="181">
        <f>E502/4</f>
        <v>14.25</v>
      </c>
      <c r="F501" s="402">
        <f t="shared" ref="F501:F506" si="3">(E501*100)/C501</f>
        <v>78.082191780821915</v>
      </c>
      <c r="G501" s="181">
        <f>G502/4</f>
        <v>5.25</v>
      </c>
      <c r="H501" s="402">
        <f t="shared" ref="H501:H506" si="4">(G501*100)/E501</f>
        <v>36.842105263157897</v>
      </c>
      <c r="I501" s="181">
        <f>AVERAGE(I503:I506)</f>
        <v>8</v>
      </c>
      <c r="J501" s="402">
        <f t="shared" ref="J501:J506" si="5">(I501*100)/E501</f>
        <v>56.140350877192979</v>
      </c>
      <c r="K501" s="181">
        <f>AVERAGE(K503:K506)</f>
        <v>1</v>
      </c>
      <c r="L501" s="402">
        <f>L502/4</f>
        <v>4.7619047619047619</v>
      </c>
      <c r="M501" s="181">
        <f>(AVERAGE(M503:M506)/4)</f>
        <v>0</v>
      </c>
      <c r="N501" s="402">
        <f>0/4</f>
        <v>0</v>
      </c>
      <c r="O501" s="181">
        <f>O502/4</f>
        <v>4</v>
      </c>
      <c r="P501" s="612">
        <f t="shared" ref="P501:P506" si="6">(O501*100)/C501</f>
        <v>21.917808219178081</v>
      </c>
    </row>
    <row r="502" spans="1:36" ht="15" customHeight="1" x14ac:dyDescent="0.2">
      <c r="A502" s="613"/>
      <c r="B502" s="614" t="s">
        <v>524</v>
      </c>
      <c r="C502" s="55">
        <f>SUM(C503:D506)</f>
        <v>73</v>
      </c>
      <c r="D502" s="8"/>
      <c r="E502" s="181">
        <f>SUM(E503:E506)</f>
        <v>57</v>
      </c>
      <c r="F502" s="402">
        <f t="shared" si="3"/>
        <v>78.082191780821915</v>
      </c>
      <c r="G502" s="181">
        <f>SUM(G503:G506)</f>
        <v>21</v>
      </c>
      <c r="H502" s="402">
        <f t="shared" si="4"/>
        <v>36.842105263157897</v>
      </c>
      <c r="I502" s="181">
        <f>SUM(I503:I506)</f>
        <v>32</v>
      </c>
      <c r="J502" s="402">
        <f t="shared" si="5"/>
        <v>56.140350877192979</v>
      </c>
      <c r="K502" s="181">
        <f>SUM(K503:K506)</f>
        <v>4</v>
      </c>
      <c r="L502" s="402">
        <f>(K502*100)/G502</f>
        <v>19.047619047619047</v>
      </c>
      <c r="M502" s="181">
        <f>SUM(M503:M506)</f>
        <v>0</v>
      </c>
      <c r="N502" s="402">
        <f>(M502*100)/I502</f>
        <v>0</v>
      </c>
      <c r="O502" s="181">
        <f>SUM(O503:O506)</f>
        <v>16</v>
      </c>
      <c r="P502" s="612">
        <f t="shared" si="6"/>
        <v>21.917808219178081</v>
      </c>
    </row>
    <row r="503" spans="1:36" ht="15" customHeight="1" x14ac:dyDescent="0.2">
      <c r="A503" s="615" t="s">
        <v>506</v>
      </c>
      <c r="B503" s="8"/>
      <c r="C503" s="26">
        <v>16</v>
      </c>
      <c r="D503" s="8"/>
      <c r="E503" s="9">
        <v>15</v>
      </c>
      <c r="F503" s="20">
        <f t="shared" si="3"/>
        <v>93.75</v>
      </c>
      <c r="G503" s="142">
        <v>8</v>
      </c>
      <c r="H503" s="20">
        <f t="shared" si="4"/>
        <v>53.333333333333336</v>
      </c>
      <c r="I503" s="142">
        <v>7</v>
      </c>
      <c r="J503" s="20">
        <f t="shared" si="5"/>
        <v>46.666666666666664</v>
      </c>
      <c r="K503" s="142">
        <v>0</v>
      </c>
      <c r="L503" s="20">
        <v>0</v>
      </c>
      <c r="M503" s="142">
        <v>0</v>
      </c>
      <c r="N503" s="20">
        <v>0</v>
      </c>
      <c r="O503" s="9">
        <v>1</v>
      </c>
      <c r="P503" s="616">
        <f t="shared" si="6"/>
        <v>6.25</v>
      </c>
    </row>
    <row r="504" spans="1:36" ht="15" customHeight="1" x14ac:dyDescent="0.2">
      <c r="A504" s="617" t="s">
        <v>507</v>
      </c>
      <c r="B504" s="8"/>
      <c r="C504" s="26">
        <v>14</v>
      </c>
      <c r="D504" s="8"/>
      <c r="E504" s="9">
        <v>14</v>
      </c>
      <c r="F504" s="20">
        <f t="shared" si="3"/>
        <v>100</v>
      </c>
      <c r="G504" s="142">
        <v>4</v>
      </c>
      <c r="H504" s="20">
        <f t="shared" si="4"/>
        <v>28.571428571428573</v>
      </c>
      <c r="I504" s="142">
        <v>10</v>
      </c>
      <c r="J504" s="20">
        <f t="shared" si="5"/>
        <v>71.428571428571431</v>
      </c>
      <c r="K504" s="142">
        <v>0</v>
      </c>
      <c r="L504" s="20">
        <v>0</v>
      </c>
      <c r="M504" s="142">
        <v>0</v>
      </c>
      <c r="N504" s="20">
        <v>0</v>
      </c>
      <c r="O504" s="9">
        <v>0</v>
      </c>
      <c r="P504" s="616">
        <f t="shared" si="6"/>
        <v>0</v>
      </c>
    </row>
    <row r="505" spans="1:36" ht="15" customHeight="1" x14ac:dyDescent="0.2">
      <c r="A505" s="618" t="s">
        <v>508</v>
      </c>
      <c r="B505" s="8"/>
      <c r="C505" s="26">
        <v>14</v>
      </c>
      <c r="D505" s="8"/>
      <c r="E505" s="9">
        <v>10</v>
      </c>
      <c r="F505" s="20">
        <f t="shared" si="3"/>
        <v>71.428571428571431</v>
      </c>
      <c r="G505" s="142">
        <v>3</v>
      </c>
      <c r="H505" s="20">
        <f t="shared" si="4"/>
        <v>30</v>
      </c>
      <c r="I505" s="142">
        <v>3</v>
      </c>
      <c r="J505" s="20">
        <f t="shared" si="5"/>
        <v>30</v>
      </c>
      <c r="K505" s="142">
        <v>4</v>
      </c>
      <c r="L505" s="20">
        <f>(K505*100)/E505</f>
        <v>40</v>
      </c>
      <c r="M505" s="142">
        <v>0</v>
      </c>
      <c r="N505" s="20">
        <v>0</v>
      </c>
      <c r="O505" s="9">
        <v>4</v>
      </c>
      <c r="P505" s="616">
        <f t="shared" si="6"/>
        <v>28.571428571428573</v>
      </c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  <c r="AE505" s="97"/>
      <c r="AF505" s="97"/>
      <c r="AG505" s="97"/>
      <c r="AH505" s="97"/>
      <c r="AI505" s="97"/>
      <c r="AJ505" s="97"/>
    </row>
    <row r="506" spans="1:36" ht="15" customHeight="1" thickBot="1" x14ac:dyDescent="0.25">
      <c r="A506" s="619" t="s">
        <v>509</v>
      </c>
      <c r="B506" s="321"/>
      <c r="C506" s="620">
        <v>29</v>
      </c>
      <c r="D506" s="321"/>
      <c r="E506" s="288">
        <v>18</v>
      </c>
      <c r="F506" s="621">
        <f t="shared" si="3"/>
        <v>62.068965517241381</v>
      </c>
      <c r="G506" s="622">
        <v>6</v>
      </c>
      <c r="H506" s="621">
        <f t="shared" si="4"/>
        <v>33.333333333333336</v>
      </c>
      <c r="I506" s="622">
        <v>12</v>
      </c>
      <c r="J506" s="621">
        <f t="shared" si="5"/>
        <v>66.666666666666671</v>
      </c>
      <c r="K506" s="622">
        <v>0</v>
      </c>
      <c r="L506" s="621">
        <v>0</v>
      </c>
      <c r="M506" s="622">
        <v>0</v>
      </c>
      <c r="N506" s="621">
        <v>0</v>
      </c>
      <c r="O506" s="288">
        <v>11</v>
      </c>
      <c r="P506" s="623">
        <f t="shared" si="6"/>
        <v>37.931034482758619</v>
      </c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  <c r="AE506" s="97"/>
      <c r="AF506" s="97"/>
      <c r="AG506" s="97"/>
      <c r="AH506" s="97"/>
      <c r="AI506" s="97"/>
      <c r="AJ506" s="97"/>
    </row>
    <row r="507" spans="1:36" ht="13.5" customHeight="1" thickBot="1" x14ac:dyDescent="0.25">
      <c r="A507" s="273"/>
      <c r="B507" s="273"/>
      <c r="C507" s="98"/>
      <c r="D507" s="98"/>
      <c r="E507" s="98"/>
      <c r="F507" s="98"/>
      <c r="G507" s="624"/>
      <c r="H507" s="624"/>
      <c r="I507" s="624"/>
      <c r="J507" s="624"/>
      <c r="K507" s="98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  <c r="AC507" s="97"/>
      <c r="AD507" s="97"/>
      <c r="AE507" s="97"/>
      <c r="AF507" s="97"/>
      <c r="AG507" s="97"/>
      <c r="AH507" s="97"/>
      <c r="AI507" s="97"/>
      <c r="AJ507" s="97"/>
    </row>
    <row r="508" spans="1:36" ht="15" customHeight="1" x14ac:dyDescent="0.2">
      <c r="A508" s="605"/>
      <c r="B508" s="606"/>
      <c r="C508" s="625"/>
      <c r="D508" s="138" t="s">
        <v>516</v>
      </c>
      <c r="E508" s="138" t="s">
        <v>515</v>
      </c>
      <c r="F508" s="138" t="s">
        <v>516</v>
      </c>
      <c r="G508" s="137" t="s">
        <v>517</v>
      </c>
      <c r="H508" s="137" t="s">
        <v>516</v>
      </c>
      <c r="I508" s="137" t="s">
        <v>518</v>
      </c>
      <c r="J508" s="137" t="s">
        <v>516</v>
      </c>
      <c r="K508" s="137" t="s">
        <v>519</v>
      </c>
      <c r="L508" s="137" t="s">
        <v>516</v>
      </c>
      <c r="M508" s="137" t="s">
        <v>520</v>
      </c>
      <c r="N508" s="137" t="s">
        <v>516</v>
      </c>
      <c r="O508" s="137" t="s">
        <v>405</v>
      </c>
      <c r="P508" s="609" t="s">
        <v>516</v>
      </c>
      <c r="Q508" s="97"/>
      <c r="R508" s="97"/>
      <c r="S508" s="97"/>
    </row>
    <row r="509" spans="1:36" ht="15" customHeight="1" x14ac:dyDescent="0.2">
      <c r="A509" s="626"/>
      <c r="B509" s="627" t="s">
        <v>525</v>
      </c>
      <c r="C509" s="9">
        <f>(C506+C505+C504+C503)</f>
        <v>73</v>
      </c>
      <c r="D509" s="20">
        <f>(C509*100)/C509</f>
        <v>100</v>
      </c>
      <c r="E509" s="9">
        <v>57</v>
      </c>
      <c r="F509" s="20">
        <f>(E509*100)/C509</f>
        <v>78.082191780821915</v>
      </c>
      <c r="G509" s="142">
        <v>21</v>
      </c>
      <c r="H509" s="20">
        <f>(G509*100)/E509</f>
        <v>36.842105263157897</v>
      </c>
      <c r="I509" s="142">
        <v>32</v>
      </c>
      <c r="J509" s="20">
        <f>(I509*100)/E509</f>
        <v>56.140350877192979</v>
      </c>
      <c r="K509" s="142">
        <v>4</v>
      </c>
      <c r="L509" s="20">
        <f>(K509*100)/E509</f>
        <v>7.0175438596491224</v>
      </c>
      <c r="M509" s="142">
        <v>0</v>
      </c>
      <c r="N509" s="20">
        <f>(M509*100)/E509</f>
        <v>0</v>
      </c>
      <c r="O509" s="9">
        <v>16</v>
      </c>
      <c r="P509" s="616">
        <f>(O509*100)/C509</f>
        <v>21.917808219178081</v>
      </c>
      <c r="Q509" s="97"/>
      <c r="R509" s="97"/>
      <c r="S509" s="97"/>
    </row>
    <row r="510" spans="1:36" ht="15" customHeight="1" x14ac:dyDescent="0.2">
      <c r="A510" s="610" t="s">
        <v>526</v>
      </c>
      <c r="B510" s="8"/>
      <c r="C510" s="628">
        <v>0</v>
      </c>
      <c r="D510" s="20">
        <f>(C510*100/C509)</f>
        <v>0</v>
      </c>
      <c r="E510" s="9">
        <v>0</v>
      </c>
      <c r="F510" s="20">
        <f>(E510*100)/C509</f>
        <v>0</v>
      </c>
      <c r="G510" s="9">
        <v>0</v>
      </c>
      <c r="H510" s="20">
        <f>(G510*100)/E509</f>
        <v>0</v>
      </c>
      <c r="I510" s="9">
        <v>0</v>
      </c>
      <c r="J510" s="20">
        <f>(I510*100)/E509</f>
        <v>0</v>
      </c>
      <c r="K510" s="9">
        <v>0</v>
      </c>
      <c r="L510" s="20">
        <f>(K510*100)/G509</f>
        <v>0</v>
      </c>
      <c r="M510" s="9">
        <v>0</v>
      </c>
      <c r="N510" s="20">
        <f>(M510*100)/G509</f>
        <v>0</v>
      </c>
      <c r="O510" s="9">
        <v>0</v>
      </c>
      <c r="P510" s="616">
        <f>(O510*100)/C509</f>
        <v>0</v>
      </c>
    </row>
    <row r="511" spans="1:36" ht="15.75" customHeight="1" x14ac:dyDescent="0.2">
      <c r="A511" s="629" t="s">
        <v>527</v>
      </c>
      <c r="B511" s="8"/>
      <c r="C511" s="9">
        <v>8</v>
      </c>
      <c r="D511" s="20">
        <f>(C511*100/C509)</f>
        <v>10.95890410958904</v>
      </c>
      <c r="E511" s="9">
        <v>3</v>
      </c>
      <c r="F511" s="20">
        <f>(E511*100)/C511</f>
        <v>37.5</v>
      </c>
      <c r="G511" s="142">
        <v>0</v>
      </c>
      <c r="H511" s="20">
        <f>(G511*100)/E511</f>
        <v>0</v>
      </c>
      <c r="I511" s="142">
        <v>2</v>
      </c>
      <c r="J511" s="20">
        <f>(I511*100)/E511</f>
        <v>66.666666666666671</v>
      </c>
      <c r="K511" s="142">
        <v>1</v>
      </c>
      <c r="L511" s="20">
        <f>(K511*100)/E511</f>
        <v>33.333333333333336</v>
      </c>
      <c r="M511" s="142">
        <v>0</v>
      </c>
      <c r="N511" s="20">
        <f>(M511*100)/E511</f>
        <v>0</v>
      </c>
      <c r="O511" s="9">
        <v>5</v>
      </c>
      <c r="P511" s="616">
        <f>(O511*100)/C511</f>
        <v>62.5</v>
      </c>
    </row>
    <row r="512" spans="1:36" ht="15" customHeight="1" x14ac:dyDescent="0.2">
      <c r="A512" s="319" t="s">
        <v>528</v>
      </c>
      <c r="B512" s="8"/>
      <c r="C512" s="20">
        <f>C511/4</f>
        <v>2</v>
      </c>
      <c r="D512" s="20"/>
      <c r="E512" s="20"/>
      <c r="F512" s="20"/>
      <c r="G512" s="630"/>
      <c r="H512" s="20"/>
      <c r="I512" s="630"/>
      <c r="J512" s="20"/>
      <c r="K512" s="630"/>
      <c r="L512" s="20"/>
      <c r="M512" s="630"/>
      <c r="N512" s="20"/>
      <c r="O512" s="20"/>
      <c r="P512" s="616"/>
    </row>
    <row r="513" spans="1:36" ht="15" customHeight="1" x14ac:dyDescent="0.2">
      <c r="A513" s="319" t="s">
        <v>529</v>
      </c>
      <c r="B513" s="8"/>
      <c r="C513" s="628">
        <v>65</v>
      </c>
      <c r="D513" s="20">
        <f>(C513*100/C509)</f>
        <v>89.041095890410958</v>
      </c>
      <c r="E513" s="9">
        <v>54</v>
      </c>
      <c r="F513" s="20">
        <f>(E513*100)/C513</f>
        <v>83.07692307692308</v>
      </c>
      <c r="G513" s="142">
        <v>21</v>
      </c>
      <c r="H513" s="20">
        <f>(G513*100)/E513</f>
        <v>38.888888888888886</v>
      </c>
      <c r="I513" s="142">
        <v>30</v>
      </c>
      <c r="J513" s="20">
        <f>(I513*100)/E513</f>
        <v>55.555555555555557</v>
      </c>
      <c r="K513" s="142">
        <v>3</v>
      </c>
      <c r="L513" s="20">
        <f>(K513*100)/E513</f>
        <v>5.5555555555555554</v>
      </c>
      <c r="M513" s="142">
        <v>0</v>
      </c>
      <c r="N513" s="20">
        <f>(M513*100)/E513</f>
        <v>0</v>
      </c>
      <c r="O513" s="9">
        <v>11</v>
      </c>
      <c r="P513" s="616">
        <f>(O513*100)/C513</f>
        <v>16.923076923076923</v>
      </c>
    </row>
    <row r="514" spans="1:36" ht="15" customHeight="1" x14ac:dyDescent="0.2">
      <c r="A514" s="319" t="s">
        <v>530</v>
      </c>
      <c r="B514" s="8"/>
      <c r="C514" s="631">
        <f>C513/4</f>
        <v>16.25</v>
      </c>
      <c r="D514" s="20"/>
      <c r="E514" s="631"/>
      <c r="F514" s="20"/>
      <c r="G514" s="632"/>
      <c r="H514" s="20"/>
      <c r="I514" s="632"/>
      <c r="J514" s="20"/>
      <c r="K514" s="632"/>
      <c r="L514" s="20"/>
      <c r="M514" s="632"/>
      <c r="N514" s="20"/>
      <c r="O514" s="631"/>
      <c r="P514" s="616"/>
    </row>
    <row r="515" spans="1:36" ht="15" customHeight="1" x14ac:dyDescent="0.2">
      <c r="A515" s="319" t="s">
        <v>531</v>
      </c>
      <c r="B515" s="8"/>
      <c r="C515" s="631">
        <f>(D391+D414+D437+D478)/4</f>
        <v>26.339423076923076</v>
      </c>
      <c r="D515" s="20"/>
      <c r="E515" s="631"/>
      <c r="F515" s="20"/>
      <c r="G515" s="632"/>
      <c r="H515" s="20"/>
      <c r="I515" s="632"/>
      <c r="J515" s="20"/>
      <c r="K515" s="632"/>
      <c r="L515" s="20"/>
      <c r="M515" s="632"/>
      <c r="N515" s="20"/>
      <c r="O515" s="631"/>
      <c r="P515" s="616"/>
    </row>
    <row r="516" spans="1:36" ht="15" customHeight="1" x14ac:dyDescent="0.2">
      <c r="A516" s="319" t="s">
        <v>532</v>
      </c>
      <c r="B516" s="8"/>
      <c r="C516" s="9">
        <v>0</v>
      </c>
      <c r="D516" s="20">
        <v>0</v>
      </c>
      <c r="E516" s="9">
        <v>0</v>
      </c>
      <c r="F516" s="20">
        <v>0</v>
      </c>
      <c r="G516" s="142">
        <v>0</v>
      </c>
      <c r="H516" s="20">
        <v>0</v>
      </c>
      <c r="I516" s="142">
        <v>0</v>
      </c>
      <c r="J516" s="20">
        <v>0</v>
      </c>
      <c r="K516" s="142">
        <v>0</v>
      </c>
      <c r="L516" s="20">
        <v>0</v>
      </c>
      <c r="M516" s="142">
        <v>0</v>
      </c>
      <c r="N516" s="20">
        <v>0</v>
      </c>
      <c r="O516" s="9">
        <v>0</v>
      </c>
      <c r="P516" s="616">
        <v>0</v>
      </c>
    </row>
    <row r="517" spans="1:36" ht="15" customHeight="1" x14ac:dyDescent="0.2">
      <c r="A517" s="633" t="s">
        <v>533</v>
      </c>
      <c r="B517" s="8"/>
      <c r="C517" s="9">
        <v>27</v>
      </c>
      <c r="D517" s="20">
        <f>(C517*100/C513)</f>
        <v>41.53846153846154</v>
      </c>
      <c r="E517" s="9">
        <v>24</v>
      </c>
      <c r="F517" s="20">
        <f>(E517*100)/E513</f>
        <v>44.444444444444443</v>
      </c>
      <c r="G517" s="142">
        <v>6</v>
      </c>
      <c r="H517" s="20">
        <f>(G517*100)/G513</f>
        <v>28.571428571428573</v>
      </c>
      <c r="I517" s="142">
        <v>17</v>
      </c>
      <c r="J517" s="20">
        <f>(I517*100)/I513</f>
        <v>56.666666666666664</v>
      </c>
      <c r="K517" s="142">
        <v>1</v>
      </c>
      <c r="L517" s="20">
        <f>(K517*100)/K513</f>
        <v>33.333333333333336</v>
      </c>
      <c r="M517" s="142">
        <v>0</v>
      </c>
      <c r="N517" s="20">
        <v>0</v>
      </c>
      <c r="O517" s="9">
        <v>3</v>
      </c>
      <c r="P517" s="616">
        <f>(O517*100)/O513</f>
        <v>27.272727272727273</v>
      </c>
    </row>
    <row r="518" spans="1:36" ht="15" customHeight="1" x14ac:dyDescent="0.2">
      <c r="A518" s="634" t="s">
        <v>511</v>
      </c>
      <c r="B518" s="8"/>
      <c r="C518" s="9">
        <v>6</v>
      </c>
      <c r="D518" s="20">
        <f>(C518*100/C513)</f>
        <v>9.2307692307692299</v>
      </c>
      <c r="E518" s="9">
        <v>6</v>
      </c>
      <c r="F518" s="20">
        <f>(E518*100)/E513</f>
        <v>11.111111111111111</v>
      </c>
      <c r="G518" s="142">
        <v>3</v>
      </c>
      <c r="H518" s="20">
        <f>(G518*100)/G513</f>
        <v>14.285714285714286</v>
      </c>
      <c r="I518" s="142">
        <v>3</v>
      </c>
      <c r="J518" s="20">
        <f>(I518*100)/I513</f>
        <v>10</v>
      </c>
      <c r="K518" s="142">
        <v>0</v>
      </c>
      <c r="L518" s="20">
        <f>(K518*100)/K513</f>
        <v>0</v>
      </c>
      <c r="M518" s="142">
        <v>0</v>
      </c>
      <c r="N518" s="20">
        <v>0</v>
      </c>
      <c r="O518" s="9">
        <v>0</v>
      </c>
      <c r="P518" s="616">
        <f>(O518*100)/O513</f>
        <v>0</v>
      </c>
    </row>
    <row r="519" spans="1:36" ht="15" customHeight="1" thickBot="1" x14ac:dyDescent="0.25">
      <c r="A519" s="635" t="s">
        <v>512</v>
      </c>
      <c r="B519" s="321"/>
      <c r="C519" s="288">
        <v>32</v>
      </c>
      <c r="D519" s="621">
        <f>(C519*100/C513)</f>
        <v>49.230769230769234</v>
      </c>
      <c r="E519" s="288">
        <v>24</v>
      </c>
      <c r="F519" s="621">
        <f>(E519*100)/E513</f>
        <v>44.444444444444443</v>
      </c>
      <c r="G519" s="622">
        <v>12</v>
      </c>
      <c r="H519" s="621">
        <f>(G519*100)/G513</f>
        <v>57.142857142857146</v>
      </c>
      <c r="I519" s="622">
        <v>10</v>
      </c>
      <c r="J519" s="621">
        <f>(I519*100)/I513</f>
        <v>33.333333333333336</v>
      </c>
      <c r="K519" s="622">
        <v>2</v>
      </c>
      <c r="L519" s="621">
        <f>(K519*100)/K513</f>
        <v>66.666666666666671</v>
      </c>
      <c r="M519" s="622">
        <v>0</v>
      </c>
      <c r="N519" s="621">
        <v>0</v>
      </c>
      <c r="O519" s="288">
        <v>8</v>
      </c>
      <c r="P519" s="623">
        <f>(O519*100)/O513</f>
        <v>72.727272727272734</v>
      </c>
    </row>
    <row r="520" spans="1:36" ht="15" customHeight="1" x14ac:dyDescent="0.2">
      <c r="A520" s="636"/>
      <c r="B520" s="636"/>
      <c r="C520" s="636"/>
      <c r="D520" s="636"/>
      <c r="E520" s="636"/>
      <c r="F520" s="636"/>
      <c r="G520" s="636"/>
      <c r="H520" s="636"/>
      <c r="I520" s="636"/>
      <c r="J520" s="636"/>
      <c r="K520" s="636"/>
      <c r="L520" s="636"/>
      <c r="M520" s="636"/>
      <c r="N520" s="636"/>
      <c r="O520" s="636"/>
      <c r="P520" s="636"/>
    </row>
    <row r="521" spans="1:36" ht="15" customHeight="1" thickBo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97"/>
      <c r="R521" s="97"/>
      <c r="S521" s="97"/>
    </row>
    <row r="522" spans="1:36" ht="15" customHeight="1" x14ac:dyDescent="0.2">
      <c r="A522" s="317"/>
      <c r="B522" s="241"/>
      <c r="C522" s="607"/>
      <c r="D522" s="136"/>
      <c r="E522" s="138" t="s">
        <v>515</v>
      </c>
      <c r="F522" s="138" t="s">
        <v>516</v>
      </c>
      <c r="G522" s="137" t="s">
        <v>517</v>
      </c>
      <c r="H522" s="137" t="s">
        <v>516</v>
      </c>
      <c r="I522" s="137" t="s">
        <v>518</v>
      </c>
      <c r="J522" s="137" t="s">
        <v>516</v>
      </c>
      <c r="K522" s="137" t="s">
        <v>519</v>
      </c>
      <c r="L522" s="137" t="s">
        <v>516</v>
      </c>
      <c r="M522" s="137" t="s">
        <v>520</v>
      </c>
      <c r="N522" s="137" t="s">
        <v>516</v>
      </c>
      <c r="O522" s="137" t="s">
        <v>405</v>
      </c>
      <c r="P522" s="609" t="s">
        <v>516</v>
      </c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  <c r="AC522" s="97"/>
      <c r="AD522" s="97"/>
      <c r="AE522" s="97"/>
      <c r="AF522" s="97"/>
      <c r="AG522" s="97"/>
      <c r="AH522" s="97"/>
      <c r="AI522" s="97"/>
      <c r="AJ522" s="97"/>
    </row>
    <row r="523" spans="1:36" ht="15" customHeight="1" x14ac:dyDescent="0.2">
      <c r="A523" s="610" t="s">
        <v>534</v>
      </c>
      <c r="B523" s="8"/>
      <c r="C523" s="637">
        <f>C524/3</f>
        <v>20.333333333333332</v>
      </c>
      <c r="D523" s="8"/>
      <c r="E523" s="181">
        <f>E524/4</f>
        <v>13.75</v>
      </c>
      <c r="F523" s="402">
        <f t="shared" ref="F523:F531" si="7">(E523*100)/C523</f>
        <v>67.622950819672141</v>
      </c>
      <c r="G523" s="181">
        <f>G524/4</f>
        <v>4.75</v>
      </c>
      <c r="H523" s="402">
        <f t="shared" ref="H523:H531" si="8">(G523*100)/E523</f>
        <v>34.545454545454547</v>
      </c>
      <c r="I523" s="181">
        <f>I524/4</f>
        <v>8.75</v>
      </c>
      <c r="J523" s="402">
        <f t="shared" ref="J523:J531" si="9">(I523*100)/E523</f>
        <v>63.636363636363633</v>
      </c>
      <c r="K523" s="181">
        <f>AVERAGE(K525:K528)</f>
        <v>0.25</v>
      </c>
      <c r="L523" s="402">
        <f t="shared" ref="L523:L524" si="10">(K523*100)/E523</f>
        <v>1.8181818181818181</v>
      </c>
      <c r="M523" s="181">
        <f>(AVERAGE(M525:M528)/4)</f>
        <v>0</v>
      </c>
      <c r="N523" s="402">
        <f t="shared" ref="N523:N524" si="11">(M523*100)/E523</f>
        <v>0</v>
      </c>
      <c r="O523" s="181">
        <f>O524/4</f>
        <v>1</v>
      </c>
      <c r="P523" s="612">
        <f t="shared" ref="P523:P531" si="12">(O523*100)/C523</f>
        <v>4.918032786885246</v>
      </c>
    </row>
    <row r="524" spans="1:36" ht="15" customHeight="1" x14ac:dyDescent="0.2">
      <c r="A524" s="638"/>
      <c r="B524" s="639" t="s">
        <v>524</v>
      </c>
      <c r="C524" s="55">
        <f>SUM(C525:D531)</f>
        <v>61</v>
      </c>
      <c r="D524" s="8"/>
      <c r="E524" s="181">
        <f>SUM(E525:E531)</f>
        <v>55</v>
      </c>
      <c r="F524" s="402">
        <f t="shared" si="7"/>
        <v>90.163934426229503</v>
      </c>
      <c r="G524" s="181">
        <f>SUM(G525:G531)</f>
        <v>19</v>
      </c>
      <c r="H524" s="402">
        <f t="shared" si="8"/>
        <v>34.545454545454547</v>
      </c>
      <c r="I524" s="181">
        <f>SUM(I525:I531)</f>
        <v>35</v>
      </c>
      <c r="J524" s="402">
        <f t="shared" si="9"/>
        <v>63.636363636363633</v>
      </c>
      <c r="K524" s="181">
        <f>SUM(K525:K531)</f>
        <v>1</v>
      </c>
      <c r="L524" s="402">
        <f t="shared" si="10"/>
        <v>1.8181818181818181</v>
      </c>
      <c r="M524" s="181">
        <f>SUM(M525:M531)</f>
        <v>0</v>
      </c>
      <c r="N524" s="402">
        <f t="shared" si="11"/>
        <v>0</v>
      </c>
      <c r="O524" s="181">
        <f>SUM(O525:O531)</f>
        <v>4</v>
      </c>
      <c r="P524" s="612">
        <f t="shared" si="12"/>
        <v>6.557377049180328</v>
      </c>
    </row>
    <row r="525" spans="1:36" ht="15" customHeight="1" x14ac:dyDescent="0.2">
      <c r="A525" s="640" t="s">
        <v>498</v>
      </c>
      <c r="B525" s="8"/>
      <c r="C525" s="641">
        <v>6</v>
      </c>
      <c r="D525" s="8"/>
      <c r="E525" s="9">
        <v>6</v>
      </c>
      <c r="F525" s="20">
        <f t="shared" si="7"/>
        <v>100</v>
      </c>
      <c r="G525" s="142">
        <v>1</v>
      </c>
      <c r="H525" s="20">
        <f t="shared" si="8"/>
        <v>16.666666666666668</v>
      </c>
      <c r="I525" s="142">
        <v>5</v>
      </c>
      <c r="J525" s="20">
        <f t="shared" si="9"/>
        <v>83.333333333333329</v>
      </c>
      <c r="K525" s="142">
        <v>0</v>
      </c>
      <c r="L525" s="20">
        <v>0</v>
      </c>
      <c r="M525" s="142">
        <v>0</v>
      </c>
      <c r="N525" s="20">
        <v>0</v>
      </c>
      <c r="O525" s="142">
        <v>0</v>
      </c>
      <c r="P525" s="616">
        <f t="shared" si="12"/>
        <v>0</v>
      </c>
      <c r="Q525" s="97"/>
      <c r="R525" s="97"/>
    </row>
    <row r="526" spans="1:36" ht="15" customHeight="1" x14ac:dyDescent="0.2">
      <c r="A526" s="642" t="s">
        <v>499</v>
      </c>
      <c r="B526" s="8"/>
      <c r="C526" s="641">
        <v>5</v>
      </c>
      <c r="D526" s="8"/>
      <c r="E526" s="9">
        <v>5</v>
      </c>
      <c r="F526" s="20">
        <f t="shared" si="7"/>
        <v>100</v>
      </c>
      <c r="G526" s="142">
        <v>0</v>
      </c>
      <c r="H526" s="20">
        <f t="shared" si="8"/>
        <v>0</v>
      </c>
      <c r="I526" s="142">
        <v>5</v>
      </c>
      <c r="J526" s="20">
        <f t="shared" si="9"/>
        <v>100</v>
      </c>
      <c r="K526" s="142">
        <v>0</v>
      </c>
      <c r="L526" s="20">
        <v>0</v>
      </c>
      <c r="M526" s="142">
        <v>0</v>
      </c>
      <c r="N526" s="20">
        <v>0</v>
      </c>
      <c r="O526" s="142">
        <v>0</v>
      </c>
      <c r="P526" s="616">
        <f t="shared" si="12"/>
        <v>0</v>
      </c>
      <c r="Q526" s="97"/>
      <c r="R526" s="97"/>
    </row>
    <row r="527" spans="1:36" ht="15" customHeight="1" x14ac:dyDescent="0.2">
      <c r="A527" s="643" t="s">
        <v>501</v>
      </c>
      <c r="B527" s="8"/>
      <c r="C527" s="641">
        <v>7</v>
      </c>
      <c r="D527" s="8"/>
      <c r="E527" s="9">
        <v>7</v>
      </c>
      <c r="F527" s="20">
        <f t="shared" si="7"/>
        <v>100</v>
      </c>
      <c r="G527" s="142">
        <v>1</v>
      </c>
      <c r="H527" s="20">
        <f t="shared" si="8"/>
        <v>14.285714285714286</v>
      </c>
      <c r="I527" s="142">
        <v>6</v>
      </c>
      <c r="J527" s="20">
        <f t="shared" si="9"/>
        <v>85.714285714285708</v>
      </c>
      <c r="K527" s="142">
        <v>0</v>
      </c>
      <c r="L527" s="20">
        <v>0</v>
      </c>
      <c r="M527" s="142">
        <v>0</v>
      </c>
      <c r="N527" s="20">
        <v>0</v>
      </c>
      <c r="O527" s="142">
        <v>0</v>
      </c>
      <c r="P527" s="616">
        <f t="shared" si="12"/>
        <v>0</v>
      </c>
      <c r="Q527" s="97"/>
      <c r="R527" s="97"/>
    </row>
    <row r="528" spans="1:36" ht="15" customHeight="1" x14ac:dyDescent="0.2">
      <c r="A528" s="644" t="s">
        <v>502</v>
      </c>
      <c r="B528" s="8"/>
      <c r="C528" s="26">
        <v>16</v>
      </c>
      <c r="D528" s="8"/>
      <c r="E528" s="9">
        <v>16</v>
      </c>
      <c r="F528" s="20">
        <f t="shared" si="7"/>
        <v>100</v>
      </c>
      <c r="G528" s="142">
        <v>10</v>
      </c>
      <c r="H528" s="20">
        <f t="shared" si="8"/>
        <v>62.5</v>
      </c>
      <c r="I528" s="142">
        <v>5</v>
      </c>
      <c r="J528" s="20">
        <f t="shared" si="9"/>
        <v>31.25</v>
      </c>
      <c r="K528" s="142">
        <v>1</v>
      </c>
      <c r="L528" s="20">
        <f>(K528*100)/E528</f>
        <v>6.25</v>
      </c>
      <c r="M528" s="142">
        <v>0</v>
      </c>
      <c r="N528" s="20">
        <v>0</v>
      </c>
      <c r="O528" s="142">
        <v>0</v>
      </c>
      <c r="P528" s="616">
        <f t="shared" si="12"/>
        <v>0</v>
      </c>
    </row>
    <row r="529" spans="1:36" ht="15" customHeight="1" x14ac:dyDescent="0.2">
      <c r="A529" s="645" t="s">
        <v>503</v>
      </c>
      <c r="B529" s="8"/>
      <c r="C529" s="26">
        <v>5</v>
      </c>
      <c r="D529" s="8"/>
      <c r="E529" s="9">
        <v>3</v>
      </c>
      <c r="F529" s="20">
        <f t="shared" si="7"/>
        <v>60</v>
      </c>
      <c r="G529" s="142">
        <v>2</v>
      </c>
      <c r="H529" s="20">
        <f t="shared" si="8"/>
        <v>66.666666666666671</v>
      </c>
      <c r="I529" s="142">
        <v>1</v>
      </c>
      <c r="J529" s="20">
        <f t="shared" si="9"/>
        <v>33.333333333333336</v>
      </c>
      <c r="K529" s="142">
        <v>0</v>
      </c>
      <c r="L529" s="20">
        <v>0</v>
      </c>
      <c r="M529" s="142">
        <v>0</v>
      </c>
      <c r="N529" s="20">
        <v>0</v>
      </c>
      <c r="O529" s="142">
        <v>0</v>
      </c>
      <c r="P529" s="616">
        <f t="shared" si="12"/>
        <v>0</v>
      </c>
    </row>
    <row r="530" spans="1:36" ht="15" customHeight="1" x14ac:dyDescent="0.2">
      <c r="A530" s="646" t="s">
        <v>504</v>
      </c>
      <c r="B530" s="8"/>
      <c r="C530" s="26">
        <v>14</v>
      </c>
      <c r="D530" s="8"/>
      <c r="E530" s="9">
        <v>12</v>
      </c>
      <c r="F530" s="20">
        <f t="shared" si="7"/>
        <v>85.714285714285708</v>
      </c>
      <c r="G530" s="142">
        <v>5</v>
      </c>
      <c r="H530" s="20">
        <f t="shared" si="8"/>
        <v>41.666666666666664</v>
      </c>
      <c r="I530" s="142">
        <v>7</v>
      </c>
      <c r="J530" s="20">
        <f t="shared" si="9"/>
        <v>58.333333333333336</v>
      </c>
      <c r="K530" s="142">
        <v>0</v>
      </c>
      <c r="L530" s="20">
        <v>0</v>
      </c>
      <c r="M530" s="142">
        <v>0</v>
      </c>
      <c r="N530" s="20">
        <v>0</v>
      </c>
      <c r="O530" s="9">
        <v>2</v>
      </c>
      <c r="P530" s="616">
        <f t="shared" si="12"/>
        <v>14.285714285714286</v>
      </c>
    </row>
    <row r="531" spans="1:36" ht="15" customHeight="1" thickBot="1" x14ac:dyDescent="0.25">
      <c r="A531" s="647" t="s">
        <v>505</v>
      </c>
      <c r="B531" s="321"/>
      <c r="C531" s="620">
        <v>8</v>
      </c>
      <c r="D531" s="321"/>
      <c r="E531" s="288">
        <v>6</v>
      </c>
      <c r="F531" s="621">
        <f t="shared" si="7"/>
        <v>75</v>
      </c>
      <c r="G531" s="622">
        <v>0</v>
      </c>
      <c r="H531" s="621">
        <f t="shared" si="8"/>
        <v>0</v>
      </c>
      <c r="I531" s="622">
        <v>6</v>
      </c>
      <c r="J531" s="621">
        <f t="shared" si="9"/>
        <v>100</v>
      </c>
      <c r="K531" s="622">
        <v>0</v>
      </c>
      <c r="L531" s="621">
        <v>0</v>
      </c>
      <c r="M531" s="622">
        <v>0</v>
      </c>
      <c r="N531" s="621">
        <v>0</v>
      </c>
      <c r="O531" s="288">
        <v>2</v>
      </c>
      <c r="P531" s="623">
        <f t="shared" si="12"/>
        <v>25</v>
      </c>
    </row>
    <row r="532" spans="1:36" ht="15" customHeight="1" thickBot="1" x14ac:dyDescent="0.25">
      <c r="A532" s="648"/>
      <c r="B532" s="563"/>
      <c r="C532" s="563"/>
      <c r="D532" s="563"/>
      <c r="E532" s="563"/>
      <c r="F532" s="563"/>
      <c r="G532" s="563"/>
      <c r="H532" s="563"/>
      <c r="I532" s="563"/>
      <c r="J532" s="563"/>
      <c r="K532" s="563"/>
      <c r="L532" s="563"/>
      <c r="M532" s="563"/>
      <c r="N532" s="563"/>
      <c r="O532" s="563"/>
      <c r="P532" s="564"/>
    </row>
    <row r="533" spans="1:36" ht="15" customHeight="1" x14ac:dyDescent="0.2">
      <c r="A533" s="605"/>
      <c r="B533" s="606"/>
      <c r="C533" s="625"/>
      <c r="D533" s="247" t="s">
        <v>516</v>
      </c>
      <c r="E533" s="138" t="s">
        <v>515</v>
      </c>
      <c r="F533" s="138" t="s">
        <v>516</v>
      </c>
      <c r="G533" s="137" t="s">
        <v>517</v>
      </c>
      <c r="H533" s="137" t="s">
        <v>516</v>
      </c>
      <c r="I533" s="137" t="s">
        <v>518</v>
      </c>
      <c r="J533" s="137" t="s">
        <v>516</v>
      </c>
      <c r="K533" s="137" t="s">
        <v>519</v>
      </c>
      <c r="L533" s="137" t="s">
        <v>516</v>
      </c>
      <c r="M533" s="137" t="s">
        <v>520</v>
      </c>
      <c r="N533" s="137" t="s">
        <v>516</v>
      </c>
      <c r="O533" s="137" t="s">
        <v>405</v>
      </c>
      <c r="P533" s="609" t="s">
        <v>516</v>
      </c>
      <c r="Q533" s="97"/>
      <c r="R533" s="97"/>
      <c r="S533" s="97"/>
    </row>
    <row r="534" spans="1:36" ht="15" customHeight="1" x14ac:dyDescent="0.2">
      <c r="A534" s="319" t="s">
        <v>535</v>
      </c>
      <c r="B534" s="8"/>
      <c r="C534" s="9">
        <f>SUM(C525:D531)</f>
        <v>61</v>
      </c>
      <c r="D534" s="20">
        <f>(C534*100)/C534</f>
        <v>100</v>
      </c>
      <c r="E534" s="9">
        <f>SUM(E525:E531)</f>
        <v>55</v>
      </c>
      <c r="F534" s="20">
        <f>(E534*100)/C534</f>
        <v>90.163934426229503</v>
      </c>
      <c r="G534" s="142">
        <v>17</v>
      </c>
      <c r="H534" s="20">
        <f>(G534*100)/E534</f>
        <v>30.90909090909091</v>
      </c>
      <c r="I534" s="142">
        <f>SUM(I525:I531)</f>
        <v>35</v>
      </c>
      <c r="J534" s="20">
        <f>(I534*100)/E534</f>
        <v>63.636363636363633</v>
      </c>
      <c r="K534" s="142">
        <v>2</v>
      </c>
      <c r="L534" s="20">
        <f>(K534*100)/E534</f>
        <v>3.6363636363636362</v>
      </c>
      <c r="M534" s="142">
        <f>SUM(M525:M531)</f>
        <v>0</v>
      </c>
      <c r="N534" s="20">
        <f>(M534*100)/E534</f>
        <v>0</v>
      </c>
      <c r="O534" s="9">
        <f>SUM(O525:O531)</f>
        <v>4</v>
      </c>
      <c r="P534" s="616">
        <f t="shared" ref="P534:P536" si="13">(O534*100)/C534</f>
        <v>6.557377049180328</v>
      </c>
    </row>
    <row r="535" spans="1:36" ht="15" customHeight="1" x14ac:dyDescent="0.2">
      <c r="A535" s="610" t="s">
        <v>526</v>
      </c>
      <c r="B535" s="8"/>
      <c r="C535" s="628">
        <v>4</v>
      </c>
      <c r="D535" s="20">
        <f>(C535*100/C534)</f>
        <v>6.557377049180328</v>
      </c>
      <c r="E535" s="9">
        <v>4</v>
      </c>
      <c r="F535" s="20">
        <f>(E535*100)/C534</f>
        <v>6.557377049180328</v>
      </c>
      <c r="G535" s="9">
        <v>2</v>
      </c>
      <c r="H535" s="20">
        <f>(G535*100)/E534</f>
        <v>3.6363636363636362</v>
      </c>
      <c r="I535" s="9">
        <v>2</v>
      </c>
      <c r="J535" s="20">
        <f>(I535*100)/E534</f>
        <v>3.6363636363636362</v>
      </c>
      <c r="K535" s="9">
        <v>0</v>
      </c>
      <c r="L535" s="20">
        <f>(K535*100)/E534</f>
        <v>0</v>
      </c>
      <c r="M535" s="9">
        <v>0</v>
      </c>
      <c r="N535" s="20">
        <f>(M535*100)/E534</f>
        <v>0</v>
      </c>
      <c r="O535" s="20">
        <v>0</v>
      </c>
      <c r="P535" s="616">
        <f t="shared" si="13"/>
        <v>0</v>
      </c>
    </row>
    <row r="536" spans="1:36" ht="15" customHeight="1" x14ac:dyDescent="0.2">
      <c r="A536" s="629" t="s">
        <v>527</v>
      </c>
      <c r="B536" s="8"/>
      <c r="C536" s="9">
        <v>3</v>
      </c>
      <c r="D536" s="20">
        <f>(C536*100/C534)</f>
        <v>4.918032786885246</v>
      </c>
      <c r="E536" s="9">
        <v>3</v>
      </c>
      <c r="F536" s="20">
        <f>(E536*100)/C536</f>
        <v>100</v>
      </c>
      <c r="G536" s="142">
        <v>1</v>
      </c>
      <c r="H536" s="20">
        <f>(G536*100)/E536</f>
        <v>33.333333333333336</v>
      </c>
      <c r="I536" s="142">
        <v>2</v>
      </c>
      <c r="J536" s="20">
        <f>(I536*100)/E536</f>
        <v>66.666666666666671</v>
      </c>
      <c r="K536" s="142">
        <v>0</v>
      </c>
      <c r="L536" s="20">
        <f>(K536*100)/E536</f>
        <v>0</v>
      </c>
      <c r="M536" s="142">
        <v>0</v>
      </c>
      <c r="N536" s="20">
        <f>(M536*100)/E536</f>
        <v>0</v>
      </c>
      <c r="O536" s="9">
        <v>0</v>
      </c>
      <c r="P536" s="616">
        <f t="shared" si="13"/>
        <v>0</v>
      </c>
    </row>
    <row r="537" spans="1:36" ht="15" customHeight="1" x14ac:dyDescent="0.2">
      <c r="A537" s="319" t="s">
        <v>528</v>
      </c>
      <c r="B537" s="8"/>
      <c r="C537" s="20">
        <f>C536/4</f>
        <v>0.75</v>
      </c>
      <c r="D537" s="20"/>
      <c r="E537" s="20"/>
      <c r="F537" s="256"/>
      <c r="G537" s="630"/>
      <c r="H537" s="20"/>
      <c r="I537" s="630"/>
      <c r="J537" s="20"/>
      <c r="K537" s="630"/>
      <c r="L537" s="20"/>
      <c r="M537" s="630"/>
      <c r="N537" s="20"/>
      <c r="O537" s="20"/>
      <c r="P537" s="259"/>
    </row>
    <row r="538" spans="1:36" ht="15" customHeight="1" x14ac:dyDescent="0.2">
      <c r="A538" s="319" t="s">
        <v>536</v>
      </c>
      <c r="B538" s="8"/>
      <c r="C538" s="628">
        <v>22</v>
      </c>
      <c r="D538" s="20">
        <f>(C538*100/C534)</f>
        <v>36.065573770491802</v>
      </c>
      <c r="E538" s="9">
        <v>20</v>
      </c>
      <c r="F538" s="20">
        <f>(E538*100)/C538</f>
        <v>90.909090909090907</v>
      </c>
      <c r="G538" s="142">
        <v>5</v>
      </c>
      <c r="H538" s="20">
        <f>(G538*100)/E538</f>
        <v>25</v>
      </c>
      <c r="I538" s="142">
        <v>12</v>
      </c>
      <c r="J538" s="20">
        <f>(I538*100)/E538</f>
        <v>60</v>
      </c>
      <c r="K538" s="142">
        <v>1</v>
      </c>
      <c r="L538" s="20">
        <f>(K538*100)/E538</f>
        <v>5</v>
      </c>
      <c r="M538" s="142">
        <v>2</v>
      </c>
      <c r="N538" s="20">
        <f>(M538*100)/E538</f>
        <v>10</v>
      </c>
      <c r="O538" s="9">
        <v>2</v>
      </c>
      <c r="P538" s="616">
        <f>(O538*100)/C538</f>
        <v>9.0909090909090917</v>
      </c>
    </row>
    <row r="539" spans="1:36" ht="15" customHeight="1" x14ac:dyDescent="0.2">
      <c r="A539" s="319" t="s">
        <v>530</v>
      </c>
      <c r="B539" s="8"/>
      <c r="C539" s="631">
        <f>C538/4</f>
        <v>5.5</v>
      </c>
      <c r="D539" s="20"/>
      <c r="E539" s="631"/>
      <c r="F539" s="20"/>
      <c r="G539" s="632"/>
      <c r="H539" s="20"/>
      <c r="I539" s="632"/>
      <c r="J539" s="20"/>
      <c r="K539" s="632"/>
      <c r="L539" s="20"/>
      <c r="M539" s="632"/>
      <c r="N539" s="20"/>
      <c r="O539" s="631"/>
      <c r="P539" s="616"/>
    </row>
    <row r="540" spans="1:36" ht="15" customHeight="1" x14ac:dyDescent="0.2">
      <c r="A540" s="319" t="s">
        <v>531</v>
      </c>
      <c r="B540" s="8"/>
      <c r="C540" s="631">
        <f>(D366+D349+D326+D312)/4</f>
        <v>25.489583333333332</v>
      </c>
      <c r="D540" s="20"/>
      <c r="E540" s="631"/>
      <c r="F540" s="20"/>
      <c r="G540" s="632"/>
      <c r="H540" s="20"/>
      <c r="I540" s="632"/>
      <c r="J540" s="20"/>
      <c r="K540" s="632"/>
      <c r="L540" s="20"/>
      <c r="M540" s="632"/>
      <c r="N540" s="20"/>
      <c r="O540" s="631"/>
      <c r="P540" s="616"/>
    </row>
    <row r="541" spans="1:36" ht="15" customHeight="1" x14ac:dyDescent="0.2">
      <c r="A541" s="319" t="s">
        <v>532</v>
      </c>
      <c r="B541" s="8"/>
      <c r="C541" s="628">
        <f>C534-(C535+C536+C538)</f>
        <v>32</v>
      </c>
      <c r="D541" s="20">
        <f>(C541*100/C534)</f>
        <v>52.459016393442624</v>
      </c>
      <c r="E541" s="9">
        <v>30</v>
      </c>
      <c r="F541" s="20">
        <f t="shared" ref="F541:F544" si="14">(E541*100)/C541</f>
        <v>93.75</v>
      </c>
      <c r="G541" s="142">
        <v>12</v>
      </c>
      <c r="H541" s="20">
        <f t="shared" ref="H541:H544" si="15">(G541*100)/E541</f>
        <v>40</v>
      </c>
      <c r="I541" s="142">
        <v>17</v>
      </c>
      <c r="J541" s="20">
        <f t="shared" ref="J541:J542" si="16">(I541*100)/G541</f>
        <v>141.66666666666666</v>
      </c>
      <c r="K541" s="142">
        <v>1</v>
      </c>
      <c r="L541" s="20">
        <f t="shared" ref="L541:L542" si="17">(K541*100)/I541</f>
        <v>5.882352941176471</v>
      </c>
      <c r="M541" s="142">
        <v>0</v>
      </c>
      <c r="N541" s="20">
        <f t="shared" ref="N541:N542" si="18">(M541*100)/K541</f>
        <v>0</v>
      </c>
      <c r="O541" s="9">
        <v>2</v>
      </c>
      <c r="P541" s="616">
        <f t="shared" ref="P541:P544" si="19">(O541*100)/C541</f>
        <v>6.25</v>
      </c>
    </row>
    <row r="542" spans="1:36" ht="15" customHeight="1" x14ac:dyDescent="0.2">
      <c r="A542" s="633" t="s">
        <v>533</v>
      </c>
      <c r="B542" s="8"/>
      <c r="C542" s="9">
        <v>9</v>
      </c>
      <c r="D542" s="20">
        <f>(C542*100/C538)</f>
        <v>40.909090909090907</v>
      </c>
      <c r="E542" s="9">
        <v>8</v>
      </c>
      <c r="F542" s="20">
        <f t="shared" si="14"/>
        <v>88.888888888888886</v>
      </c>
      <c r="G542" s="142">
        <v>3</v>
      </c>
      <c r="H542" s="20">
        <f t="shared" si="15"/>
        <v>37.5</v>
      </c>
      <c r="I542" s="142">
        <v>3</v>
      </c>
      <c r="J542" s="20">
        <f t="shared" si="16"/>
        <v>100</v>
      </c>
      <c r="K542" s="142">
        <v>1</v>
      </c>
      <c r="L542" s="20">
        <f t="shared" si="17"/>
        <v>33.333333333333336</v>
      </c>
      <c r="M542" s="142">
        <v>1</v>
      </c>
      <c r="N542" s="20">
        <f t="shared" si="18"/>
        <v>100</v>
      </c>
      <c r="O542" s="9">
        <v>1</v>
      </c>
      <c r="P542" s="616">
        <f t="shared" si="19"/>
        <v>11.111111111111111</v>
      </c>
    </row>
    <row r="543" spans="1:36" ht="15" customHeight="1" x14ac:dyDescent="0.2">
      <c r="A543" s="617" t="s">
        <v>511</v>
      </c>
      <c r="B543" s="8"/>
      <c r="C543" s="9">
        <v>2</v>
      </c>
      <c r="D543" s="20">
        <f>(C543*100/C538)</f>
        <v>9.0909090909090917</v>
      </c>
      <c r="E543" s="9">
        <v>2</v>
      </c>
      <c r="F543" s="20">
        <f t="shared" si="14"/>
        <v>100</v>
      </c>
      <c r="G543" s="142">
        <v>0</v>
      </c>
      <c r="H543" s="20">
        <f t="shared" si="15"/>
        <v>0</v>
      </c>
      <c r="I543" s="142">
        <v>2</v>
      </c>
      <c r="J543" s="20">
        <f>(I543*100)/E543</f>
        <v>100</v>
      </c>
      <c r="K543" s="142">
        <v>0</v>
      </c>
      <c r="L543" s="20">
        <f>(K543*100)/E543</f>
        <v>0</v>
      </c>
      <c r="M543" s="142">
        <v>0</v>
      </c>
      <c r="N543" s="20">
        <v>0</v>
      </c>
      <c r="O543" s="142">
        <v>0</v>
      </c>
      <c r="P543" s="616">
        <f t="shared" si="19"/>
        <v>0</v>
      </c>
      <c r="T543" s="97"/>
      <c r="U543" s="97"/>
      <c r="V543" s="97"/>
      <c r="W543" s="97"/>
      <c r="X543" s="97"/>
      <c r="Y543" s="97"/>
      <c r="Z543" s="97"/>
      <c r="AA543" s="97"/>
      <c r="AB543" s="97"/>
      <c r="AC543" s="97"/>
      <c r="AD543" s="97"/>
      <c r="AE543" s="97"/>
      <c r="AF543" s="97"/>
      <c r="AG543" s="97"/>
      <c r="AH543" s="97"/>
      <c r="AI543" s="97"/>
      <c r="AJ543" s="97"/>
    </row>
    <row r="544" spans="1:36" ht="15.75" customHeight="1" thickBot="1" x14ac:dyDescent="0.25">
      <c r="A544" s="635" t="s">
        <v>512</v>
      </c>
      <c r="B544" s="321"/>
      <c r="C544" s="288">
        <v>11</v>
      </c>
      <c r="D544" s="621">
        <f>(C544*100/C538)</f>
        <v>50</v>
      </c>
      <c r="E544" s="288">
        <v>10</v>
      </c>
      <c r="F544" s="621">
        <f t="shared" si="14"/>
        <v>90.909090909090907</v>
      </c>
      <c r="G544" s="622">
        <v>2</v>
      </c>
      <c r="H544" s="621">
        <f t="shared" si="15"/>
        <v>20</v>
      </c>
      <c r="I544" s="622">
        <v>7</v>
      </c>
      <c r="J544" s="621">
        <f>(I544*100)/G544</f>
        <v>350</v>
      </c>
      <c r="K544" s="622">
        <v>0</v>
      </c>
      <c r="L544" s="621">
        <f>(K544*100)/I544</f>
        <v>0</v>
      </c>
      <c r="M544" s="622">
        <v>1</v>
      </c>
      <c r="N544" s="621">
        <v>0</v>
      </c>
      <c r="O544" s="622">
        <v>1</v>
      </c>
      <c r="P544" s="623">
        <f t="shared" si="19"/>
        <v>9.0909090909090917</v>
      </c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  <c r="AC544" s="97"/>
      <c r="AD544" s="97"/>
      <c r="AE544" s="97"/>
      <c r="AF544" s="97"/>
      <c r="AG544" s="97"/>
      <c r="AH544" s="97"/>
      <c r="AI544" s="97"/>
      <c r="AJ544" s="97"/>
    </row>
    <row r="545" spans="1:36" ht="15.75" customHeight="1" x14ac:dyDescent="0.2">
      <c r="A545" s="98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</row>
    <row r="546" spans="1:36" ht="15.75" customHeight="1" x14ac:dyDescent="0.2">
      <c r="A546" s="367"/>
      <c r="B546" s="649" t="s">
        <v>537</v>
      </c>
    </row>
    <row r="547" spans="1:36" ht="15.75" customHeight="1" x14ac:dyDescent="0.2">
      <c r="A547" s="238"/>
      <c r="B547" s="97" t="s">
        <v>538</v>
      </c>
      <c r="G547" s="650"/>
      <c r="H547" s="650"/>
      <c r="J547" s="651"/>
      <c r="K547" s="651"/>
      <c r="L547" s="651"/>
      <c r="M547" s="651"/>
    </row>
    <row r="548" spans="1:36" ht="15.75" customHeight="1" x14ac:dyDescent="0.2">
      <c r="A548" s="367"/>
      <c r="E548" s="97"/>
      <c r="F548" s="367"/>
      <c r="G548" s="367"/>
    </row>
    <row r="549" spans="1:36" ht="15.75" customHeight="1" x14ac:dyDescent="0.2">
      <c r="A549" s="367"/>
      <c r="B549" s="97"/>
      <c r="E549" s="97"/>
      <c r="F549" s="367"/>
      <c r="G549" s="367"/>
    </row>
    <row r="550" spans="1:36" ht="15.75" customHeight="1" x14ac:dyDescent="0.2">
      <c r="A550" s="367"/>
      <c r="B550" s="155" t="s">
        <v>539</v>
      </c>
      <c r="E550" s="97"/>
      <c r="F550" s="134"/>
      <c r="G550" s="367"/>
    </row>
    <row r="551" spans="1:36" ht="15.75" customHeight="1" thickBot="1" x14ac:dyDescent="0.25">
      <c r="A551" s="367"/>
      <c r="E551" s="97"/>
      <c r="F551" s="97"/>
      <c r="G551" s="367"/>
    </row>
    <row r="552" spans="1:36" ht="15" customHeight="1" x14ac:dyDescent="0.2">
      <c r="A552" s="317"/>
      <c r="B552" s="241"/>
      <c r="C552" s="607"/>
      <c r="D552" s="136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</row>
    <row r="553" spans="1:36" ht="15" customHeight="1" x14ac:dyDescent="0.2">
      <c r="A553" s="610" t="s">
        <v>540</v>
      </c>
      <c r="B553" s="8"/>
      <c r="C553" s="637">
        <f>C554/4</f>
        <v>10.25</v>
      </c>
      <c r="D553" s="8"/>
    </row>
    <row r="554" spans="1:36" ht="15" customHeight="1" x14ac:dyDescent="0.2">
      <c r="A554" s="638"/>
      <c r="B554" s="639" t="s">
        <v>524</v>
      </c>
      <c r="C554" s="55">
        <f>SUM(C555:D559)</f>
        <v>41</v>
      </c>
      <c r="D554" s="8"/>
    </row>
    <row r="555" spans="1:36" ht="15" customHeight="1" x14ac:dyDescent="0.2">
      <c r="A555" s="645" t="s">
        <v>503</v>
      </c>
      <c r="B555" s="8"/>
      <c r="C555" s="26">
        <v>5</v>
      </c>
      <c r="D555" s="8"/>
    </row>
    <row r="556" spans="1:36" ht="15" customHeight="1" x14ac:dyDescent="0.2">
      <c r="A556" s="652" t="s">
        <v>504</v>
      </c>
      <c r="B556" s="234"/>
      <c r="C556" s="342">
        <v>14</v>
      </c>
      <c r="D556" s="234"/>
    </row>
    <row r="557" spans="1:36" ht="15" customHeight="1" x14ac:dyDescent="0.2">
      <c r="A557" s="653" t="s">
        <v>505</v>
      </c>
      <c r="B557" s="8"/>
      <c r="C557" s="26">
        <v>8</v>
      </c>
      <c r="D557" s="8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  <c r="AC557" s="97"/>
      <c r="AD557" s="97"/>
      <c r="AE557" s="97"/>
      <c r="AF557" s="97"/>
      <c r="AG557" s="97"/>
      <c r="AH557" s="97"/>
      <c r="AI557" s="97"/>
      <c r="AJ557" s="97"/>
    </row>
    <row r="558" spans="1:36" ht="15" customHeight="1" x14ac:dyDescent="0.2">
      <c r="A558" s="654" t="s">
        <v>507</v>
      </c>
      <c r="B558" s="8"/>
      <c r="C558" s="26">
        <v>14</v>
      </c>
      <c r="D558" s="8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  <c r="AA558" s="97"/>
      <c r="AB558" s="97"/>
      <c r="AC558" s="97"/>
      <c r="AD558" s="97"/>
      <c r="AE558" s="97"/>
      <c r="AF558" s="97"/>
      <c r="AG558" s="97"/>
      <c r="AH558" s="97"/>
      <c r="AI558" s="97"/>
      <c r="AJ558" s="97"/>
    </row>
    <row r="559" spans="1:36" ht="15" customHeight="1" x14ac:dyDescent="0.2">
      <c r="A559" s="655"/>
      <c r="P559" s="656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  <c r="AC559" s="97"/>
      <c r="AD559" s="97"/>
      <c r="AE559" s="97"/>
      <c r="AF559" s="97"/>
      <c r="AG559" s="97"/>
      <c r="AH559" s="97"/>
      <c r="AI559" s="97"/>
      <c r="AJ559" s="97"/>
    </row>
    <row r="560" spans="1:36" ht="15" customHeight="1" x14ac:dyDescent="0.2">
      <c r="A560" s="657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  <c r="AE560" s="97"/>
      <c r="AF560" s="97"/>
      <c r="AG560" s="97"/>
      <c r="AH560" s="97"/>
      <c r="AI560" s="97"/>
      <c r="AJ560" s="97"/>
    </row>
    <row r="561" spans="1:24" ht="15" customHeight="1" x14ac:dyDescent="0.2">
      <c r="A561" s="319" t="s">
        <v>541</v>
      </c>
      <c r="B561" s="8"/>
      <c r="C561" s="9">
        <f>C554</f>
        <v>41</v>
      </c>
      <c r="D561" s="20" t="s">
        <v>516</v>
      </c>
    </row>
    <row r="562" spans="1:24" ht="15" customHeight="1" x14ac:dyDescent="0.2">
      <c r="A562" s="629" t="s">
        <v>527</v>
      </c>
      <c r="B562" s="8"/>
      <c r="C562" s="9">
        <v>3</v>
      </c>
      <c r="D562" s="20">
        <f>(C562*100/C561)</f>
        <v>7.3170731707317076</v>
      </c>
    </row>
    <row r="563" spans="1:24" ht="15" customHeight="1" x14ac:dyDescent="0.2">
      <c r="A563" s="319" t="s">
        <v>528</v>
      </c>
      <c r="B563" s="8"/>
      <c r="C563" s="20">
        <f>C562/4</f>
        <v>0.75</v>
      </c>
      <c r="D563" s="20"/>
    </row>
    <row r="564" spans="1:24" ht="15" customHeight="1" x14ac:dyDescent="0.2">
      <c r="A564" s="319" t="s">
        <v>536</v>
      </c>
      <c r="B564" s="8"/>
      <c r="C564" s="628">
        <v>37</v>
      </c>
      <c r="D564" s="20">
        <f>(C564*100/C561)</f>
        <v>90.243902439024396</v>
      </c>
    </row>
    <row r="565" spans="1:24" ht="15" customHeight="1" x14ac:dyDescent="0.2">
      <c r="A565" s="319" t="s">
        <v>530</v>
      </c>
      <c r="B565" s="8"/>
      <c r="C565" s="631">
        <f>C564/3</f>
        <v>12.333333333333334</v>
      </c>
      <c r="D565" s="20"/>
    </row>
    <row r="566" spans="1:24" ht="15" customHeight="1" x14ac:dyDescent="0.2">
      <c r="A566" s="319" t="s">
        <v>531</v>
      </c>
      <c r="B566" s="8"/>
      <c r="C566" s="631">
        <f>(D414+D391+D366+D349)/4</f>
        <v>26.263621794871792</v>
      </c>
      <c r="D566" s="20"/>
    </row>
    <row r="567" spans="1:24" ht="15" customHeight="1" x14ac:dyDescent="0.2">
      <c r="A567" s="319" t="s">
        <v>532</v>
      </c>
      <c r="B567" s="8"/>
      <c r="C567" s="628">
        <v>1</v>
      </c>
      <c r="D567" s="20">
        <f>(C567*100/C561)</f>
        <v>2.4390243902439024</v>
      </c>
    </row>
    <row r="568" spans="1:24" ht="15" customHeight="1" x14ac:dyDescent="0.2">
      <c r="A568" s="633" t="s">
        <v>533</v>
      </c>
      <c r="B568" s="8"/>
      <c r="C568" s="9">
        <v>18</v>
      </c>
      <c r="D568" s="20">
        <f>(C568*100/C564)</f>
        <v>48.648648648648646</v>
      </c>
    </row>
    <row r="569" spans="1:24" ht="15" customHeight="1" x14ac:dyDescent="0.2">
      <c r="A569" s="617" t="s">
        <v>511</v>
      </c>
      <c r="B569" s="8"/>
      <c r="C569" s="9">
        <v>3</v>
      </c>
      <c r="D569" s="20">
        <f>(C569*100/C564)</f>
        <v>8.1081081081081088</v>
      </c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</row>
    <row r="570" spans="1:24" ht="15.75" customHeight="1" thickBot="1" x14ac:dyDescent="0.25">
      <c r="A570" s="635" t="s">
        <v>512</v>
      </c>
      <c r="B570" s="321"/>
      <c r="C570" s="288">
        <v>16</v>
      </c>
      <c r="D570" s="621">
        <f>(C570*100/C564)</f>
        <v>43.243243243243242</v>
      </c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</row>
    <row r="571" spans="1:24" ht="15.75" customHeight="1" x14ac:dyDescent="0.2">
      <c r="A571" s="367"/>
      <c r="F571" s="367"/>
      <c r="G571" s="367"/>
    </row>
    <row r="572" spans="1:24" ht="15.75" customHeight="1" x14ac:dyDescent="0.2">
      <c r="A572" s="367"/>
      <c r="F572" s="367"/>
      <c r="G572" s="367"/>
    </row>
    <row r="573" spans="1:24" ht="15.75" customHeight="1" x14ac:dyDescent="0.2">
      <c r="A573" s="367"/>
      <c r="F573" s="367"/>
      <c r="G573" s="367"/>
    </row>
    <row r="574" spans="1:24" ht="15.75" customHeight="1" x14ac:dyDescent="0.2">
      <c r="A574" s="367"/>
      <c r="F574" s="367"/>
      <c r="G574" s="367"/>
    </row>
    <row r="575" spans="1:24" ht="15.75" customHeight="1" x14ac:dyDescent="0.2">
      <c r="A575" s="367"/>
      <c r="F575" s="367"/>
      <c r="G575" s="367"/>
    </row>
    <row r="576" spans="1:24" ht="15.75" customHeight="1" x14ac:dyDescent="0.2">
      <c r="A576" s="367"/>
      <c r="F576" s="367"/>
      <c r="G576" s="367"/>
    </row>
    <row r="577" spans="1:7" ht="15.75" customHeight="1" x14ac:dyDescent="0.2">
      <c r="A577" s="367"/>
      <c r="F577" s="367"/>
      <c r="G577" s="367"/>
    </row>
    <row r="578" spans="1:7" ht="15.75" customHeight="1" x14ac:dyDescent="0.2">
      <c r="A578" s="367"/>
      <c r="F578" s="367"/>
      <c r="G578" s="367"/>
    </row>
    <row r="579" spans="1:7" ht="15.75" customHeight="1" x14ac:dyDescent="0.2">
      <c r="A579" s="367"/>
      <c r="F579" s="367"/>
      <c r="G579" s="367"/>
    </row>
    <row r="580" spans="1:7" ht="15.75" customHeight="1" x14ac:dyDescent="0.2">
      <c r="A580" s="367"/>
      <c r="F580" s="367"/>
      <c r="G580" s="367"/>
    </row>
    <row r="581" spans="1:7" ht="15.75" customHeight="1" x14ac:dyDescent="0.2">
      <c r="A581" s="367"/>
      <c r="F581" s="367"/>
      <c r="G581" s="367"/>
    </row>
    <row r="582" spans="1:7" ht="15.75" customHeight="1" x14ac:dyDescent="0.2">
      <c r="A582" s="367"/>
      <c r="F582" s="367"/>
      <c r="G582" s="367"/>
    </row>
    <row r="583" spans="1:7" ht="15.75" customHeight="1" x14ac:dyDescent="0.2">
      <c r="A583" s="367"/>
      <c r="F583" s="367"/>
      <c r="G583" s="367"/>
    </row>
    <row r="584" spans="1:7" ht="15.75" customHeight="1" x14ac:dyDescent="0.2">
      <c r="A584" s="367"/>
      <c r="F584" s="367"/>
      <c r="G584" s="367"/>
    </row>
    <row r="585" spans="1:7" ht="15.75" customHeight="1" x14ac:dyDescent="0.2">
      <c r="A585" s="367"/>
      <c r="F585" s="367"/>
      <c r="G585" s="367"/>
    </row>
    <row r="586" spans="1:7" ht="15.75" customHeight="1" x14ac:dyDescent="0.2">
      <c r="A586" s="367"/>
      <c r="F586" s="367"/>
      <c r="G586" s="367"/>
    </row>
    <row r="587" spans="1:7" ht="15.75" customHeight="1" x14ac:dyDescent="0.2">
      <c r="A587" s="367"/>
      <c r="F587" s="367"/>
      <c r="G587" s="367"/>
    </row>
    <row r="588" spans="1:7" ht="15.75" customHeight="1" x14ac:dyDescent="0.2">
      <c r="A588" s="367"/>
      <c r="F588" s="367"/>
      <c r="G588" s="367"/>
    </row>
    <row r="589" spans="1:7" ht="15.75" customHeight="1" x14ac:dyDescent="0.2">
      <c r="A589" s="367"/>
      <c r="F589" s="367"/>
      <c r="G589" s="367"/>
    </row>
    <row r="590" spans="1:7" ht="15.75" customHeight="1" x14ac:dyDescent="0.2">
      <c r="A590" s="367"/>
      <c r="F590" s="367"/>
      <c r="G590" s="367"/>
    </row>
    <row r="591" spans="1:7" ht="15.75" customHeight="1" x14ac:dyDescent="0.2">
      <c r="A591" s="367"/>
      <c r="F591" s="367"/>
      <c r="G591" s="367"/>
    </row>
    <row r="592" spans="1:7" ht="15.75" customHeight="1" x14ac:dyDescent="0.2">
      <c r="A592" s="367"/>
      <c r="F592" s="367"/>
      <c r="G592" s="367"/>
    </row>
    <row r="593" spans="1:7" ht="15.75" customHeight="1" x14ac:dyDescent="0.2">
      <c r="A593" s="367"/>
      <c r="F593" s="367"/>
      <c r="G593" s="367"/>
    </row>
    <row r="594" spans="1:7" ht="15.75" customHeight="1" x14ac:dyDescent="0.2">
      <c r="A594" s="367"/>
      <c r="F594" s="367"/>
      <c r="G594" s="367"/>
    </row>
    <row r="595" spans="1:7" ht="15.75" customHeight="1" x14ac:dyDescent="0.2">
      <c r="A595" s="367"/>
      <c r="F595" s="367"/>
      <c r="G595" s="367"/>
    </row>
    <row r="596" spans="1:7" ht="15.75" customHeight="1" x14ac:dyDescent="0.2">
      <c r="A596" s="367"/>
      <c r="F596" s="367"/>
      <c r="G596" s="367"/>
    </row>
    <row r="597" spans="1:7" ht="15.75" customHeight="1" x14ac:dyDescent="0.2">
      <c r="A597" s="367"/>
      <c r="F597" s="367"/>
      <c r="G597" s="367"/>
    </row>
    <row r="598" spans="1:7" ht="15.75" customHeight="1" x14ac:dyDescent="0.2">
      <c r="A598" s="367"/>
      <c r="F598" s="367"/>
      <c r="G598" s="367"/>
    </row>
    <row r="599" spans="1:7" ht="15.75" customHeight="1" x14ac:dyDescent="0.2">
      <c r="A599" s="367"/>
      <c r="F599" s="367"/>
      <c r="G599" s="367"/>
    </row>
    <row r="600" spans="1:7" ht="15.75" customHeight="1" x14ac:dyDescent="0.2">
      <c r="A600" s="367"/>
      <c r="F600" s="367"/>
      <c r="G600" s="367"/>
    </row>
    <row r="601" spans="1:7" ht="15.75" customHeight="1" x14ac:dyDescent="0.2">
      <c r="A601" s="367"/>
      <c r="F601" s="367"/>
      <c r="G601" s="367"/>
    </row>
    <row r="602" spans="1:7" ht="15.75" customHeight="1" x14ac:dyDescent="0.2">
      <c r="A602" s="367"/>
      <c r="F602" s="367"/>
      <c r="G602" s="367"/>
    </row>
    <row r="603" spans="1:7" ht="15.75" customHeight="1" x14ac:dyDescent="0.2">
      <c r="A603" s="367"/>
      <c r="F603" s="367"/>
      <c r="G603" s="367"/>
    </row>
    <row r="604" spans="1:7" ht="15.75" customHeight="1" x14ac:dyDescent="0.2">
      <c r="A604" s="367"/>
      <c r="F604" s="367"/>
      <c r="G604" s="367"/>
    </row>
    <row r="605" spans="1:7" ht="15.75" customHeight="1" x14ac:dyDescent="0.2">
      <c r="A605" s="367"/>
      <c r="F605" s="367"/>
      <c r="G605" s="367"/>
    </row>
    <row r="606" spans="1:7" ht="15.75" customHeight="1" x14ac:dyDescent="0.2">
      <c r="A606" s="367"/>
      <c r="F606" s="367"/>
      <c r="G606" s="367"/>
    </row>
    <row r="607" spans="1:7" ht="15.75" customHeight="1" x14ac:dyDescent="0.2">
      <c r="A607" s="367"/>
      <c r="F607" s="367"/>
      <c r="G607" s="367"/>
    </row>
    <row r="608" spans="1:7" ht="15.75" customHeight="1" x14ac:dyDescent="0.2">
      <c r="A608" s="367"/>
      <c r="F608" s="367"/>
      <c r="G608" s="367"/>
    </row>
    <row r="609" spans="1:7" ht="15.75" customHeight="1" x14ac:dyDescent="0.2">
      <c r="A609" s="367"/>
      <c r="F609" s="367"/>
      <c r="G609" s="367"/>
    </row>
    <row r="610" spans="1:7" ht="15.75" customHeight="1" x14ac:dyDescent="0.2">
      <c r="A610" s="367"/>
      <c r="F610" s="367"/>
      <c r="G610" s="367"/>
    </row>
    <row r="611" spans="1:7" ht="15.75" customHeight="1" x14ac:dyDescent="0.2">
      <c r="A611" s="367"/>
      <c r="F611" s="367"/>
      <c r="G611" s="367"/>
    </row>
    <row r="612" spans="1:7" ht="15.75" customHeight="1" x14ac:dyDescent="0.2">
      <c r="A612" s="367"/>
      <c r="F612" s="367"/>
      <c r="G612" s="367"/>
    </row>
    <row r="613" spans="1:7" ht="15.75" customHeight="1" x14ac:dyDescent="0.2">
      <c r="A613" s="367"/>
      <c r="F613" s="367"/>
      <c r="G613" s="367"/>
    </row>
    <row r="614" spans="1:7" ht="15.75" customHeight="1" x14ac:dyDescent="0.2">
      <c r="A614" s="367"/>
      <c r="F614" s="367"/>
      <c r="G614" s="367"/>
    </row>
    <row r="615" spans="1:7" ht="15.75" customHeight="1" x14ac:dyDescent="0.2">
      <c r="A615" s="367"/>
      <c r="F615" s="367"/>
      <c r="G615" s="367"/>
    </row>
    <row r="616" spans="1:7" ht="15.75" customHeight="1" x14ac:dyDescent="0.2">
      <c r="A616" s="367"/>
      <c r="F616" s="367"/>
      <c r="G616" s="367"/>
    </row>
    <row r="617" spans="1:7" ht="15.75" customHeight="1" x14ac:dyDescent="0.2">
      <c r="A617" s="367"/>
      <c r="F617" s="367"/>
      <c r="G617" s="367"/>
    </row>
    <row r="618" spans="1:7" ht="15.75" customHeight="1" x14ac:dyDescent="0.2">
      <c r="A618" s="367"/>
      <c r="F618" s="367"/>
      <c r="G618" s="367"/>
    </row>
    <row r="619" spans="1:7" ht="15.75" customHeight="1" x14ac:dyDescent="0.2">
      <c r="A619" s="367"/>
      <c r="F619" s="367"/>
      <c r="G619" s="367"/>
    </row>
    <row r="620" spans="1:7" ht="15.75" customHeight="1" x14ac:dyDescent="0.2">
      <c r="A620" s="367"/>
      <c r="F620" s="367"/>
      <c r="G620" s="367"/>
    </row>
    <row r="621" spans="1:7" ht="15.75" customHeight="1" x14ac:dyDescent="0.2">
      <c r="A621" s="367"/>
      <c r="F621" s="367"/>
      <c r="G621" s="367"/>
    </row>
    <row r="622" spans="1:7" ht="15.75" customHeight="1" x14ac:dyDescent="0.2">
      <c r="A622" s="367"/>
      <c r="F622" s="367"/>
      <c r="G622" s="367"/>
    </row>
    <row r="623" spans="1:7" ht="15.75" customHeight="1" x14ac:dyDescent="0.2">
      <c r="A623" s="367"/>
      <c r="F623" s="367"/>
      <c r="G623" s="367"/>
    </row>
    <row r="624" spans="1:7" ht="15.75" customHeight="1" x14ac:dyDescent="0.2">
      <c r="A624" s="367"/>
      <c r="F624" s="367"/>
      <c r="G624" s="367"/>
    </row>
    <row r="625" spans="1:7" ht="15.75" customHeight="1" x14ac:dyDescent="0.2">
      <c r="A625" s="367"/>
      <c r="F625" s="367"/>
      <c r="G625" s="367"/>
    </row>
    <row r="626" spans="1:7" ht="15.75" customHeight="1" x14ac:dyDescent="0.2">
      <c r="A626" s="367"/>
      <c r="F626" s="367"/>
      <c r="G626" s="367"/>
    </row>
    <row r="627" spans="1:7" ht="15.75" customHeight="1" x14ac:dyDescent="0.2">
      <c r="A627" s="367"/>
      <c r="F627" s="367"/>
      <c r="G627" s="367"/>
    </row>
    <row r="628" spans="1:7" ht="15.75" customHeight="1" x14ac:dyDescent="0.2">
      <c r="A628" s="367"/>
      <c r="F628" s="367"/>
      <c r="G628" s="367"/>
    </row>
    <row r="629" spans="1:7" ht="15.75" customHeight="1" x14ac:dyDescent="0.2">
      <c r="A629" s="367"/>
      <c r="F629" s="367"/>
      <c r="G629" s="367"/>
    </row>
    <row r="630" spans="1:7" ht="15.75" customHeight="1" x14ac:dyDescent="0.2">
      <c r="A630" s="367"/>
      <c r="F630" s="367"/>
      <c r="G630" s="367"/>
    </row>
    <row r="631" spans="1:7" ht="15.75" customHeight="1" x14ac:dyDescent="0.2">
      <c r="A631" s="367"/>
      <c r="F631" s="367"/>
      <c r="G631" s="367"/>
    </row>
    <row r="632" spans="1:7" ht="15.75" customHeight="1" x14ac:dyDescent="0.2">
      <c r="A632" s="367"/>
      <c r="F632" s="367"/>
      <c r="G632" s="367"/>
    </row>
    <row r="633" spans="1:7" ht="15.75" customHeight="1" x14ac:dyDescent="0.2">
      <c r="A633" s="367"/>
      <c r="F633" s="367"/>
      <c r="G633" s="367"/>
    </row>
    <row r="634" spans="1:7" ht="15.75" customHeight="1" x14ac:dyDescent="0.2">
      <c r="A634" s="367"/>
      <c r="F634" s="367"/>
      <c r="G634" s="367"/>
    </row>
    <row r="635" spans="1:7" ht="15.75" customHeight="1" x14ac:dyDescent="0.2">
      <c r="A635" s="367"/>
      <c r="F635" s="367"/>
      <c r="G635" s="367"/>
    </row>
    <row r="636" spans="1:7" ht="15.75" customHeight="1" x14ac:dyDescent="0.2">
      <c r="A636" s="367"/>
      <c r="F636" s="367"/>
      <c r="G636" s="367"/>
    </row>
    <row r="637" spans="1:7" ht="15.75" customHeight="1" x14ac:dyDescent="0.2">
      <c r="A637" s="367"/>
      <c r="F637" s="367"/>
      <c r="G637" s="367"/>
    </row>
    <row r="638" spans="1:7" ht="15.75" customHeight="1" x14ac:dyDescent="0.2">
      <c r="A638" s="367"/>
      <c r="F638" s="367"/>
      <c r="G638" s="367"/>
    </row>
    <row r="639" spans="1:7" ht="15.75" customHeight="1" x14ac:dyDescent="0.2">
      <c r="A639" s="367"/>
      <c r="F639" s="367"/>
      <c r="G639" s="367"/>
    </row>
    <row r="640" spans="1:7" ht="15.75" customHeight="1" x14ac:dyDescent="0.2">
      <c r="A640" s="367"/>
      <c r="F640" s="367"/>
      <c r="G640" s="367"/>
    </row>
    <row r="641" spans="1:7" ht="15.75" customHeight="1" x14ac:dyDescent="0.2">
      <c r="A641" s="367"/>
      <c r="F641" s="367"/>
      <c r="G641" s="367"/>
    </row>
    <row r="642" spans="1:7" ht="15.75" customHeight="1" x14ac:dyDescent="0.2">
      <c r="A642" s="367"/>
      <c r="F642" s="367"/>
      <c r="G642" s="367"/>
    </row>
    <row r="643" spans="1:7" ht="15.75" customHeight="1" x14ac:dyDescent="0.2">
      <c r="A643" s="367"/>
      <c r="F643" s="367"/>
      <c r="G643" s="367"/>
    </row>
    <row r="644" spans="1:7" ht="15.75" customHeight="1" x14ac:dyDescent="0.2">
      <c r="A644" s="367"/>
      <c r="F644" s="367"/>
      <c r="G644" s="367"/>
    </row>
    <row r="645" spans="1:7" ht="15.75" customHeight="1" x14ac:dyDescent="0.2">
      <c r="A645" s="367"/>
      <c r="F645" s="367"/>
      <c r="G645" s="367"/>
    </row>
    <row r="646" spans="1:7" ht="15.75" customHeight="1" x14ac:dyDescent="0.2">
      <c r="A646" s="367"/>
      <c r="F646" s="367"/>
      <c r="G646" s="367"/>
    </row>
    <row r="647" spans="1:7" ht="15.75" customHeight="1" x14ac:dyDescent="0.2">
      <c r="A647" s="367"/>
      <c r="F647" s="367"/>
      <c r="G647" s="367"/>
    </row>
    <row r="648" spans="1:7" ht="15.75" customHeight="1" x14ac:dyDescent="0.2">
      <c r="A648" s="367"/>
      <c r="F648" s="367"/>
      <c r="G648" s="367"/>
    </row>
    <row r="649" spans="1:7" ht="15.75" customHeight="1" x14ac:dyDescent="0.2">
      <c r="A649" s="367"/>
      <c r="F649" s="367"/>
      <c r="G649" s="367"/>
    </row>
    <row r="650" spans="1:7" ht="15.75" customHeight="1" x14ac:dyDescent="0.2">
      <c r="A650" s="367"/>
      <c r="F650" s="367"/>
      <c r="G650" s="367"/>
    </row>
    <row r="651" spans="1:7" ht="15.75" customHeight="1" x14ac:dyDescent="0.2">
      <c r="A651" s="367"/>
      <c r="F651" s="367"/>
      <c r="G651" s="367"/>
    </row>
    <row r="652" spans="1:7" ht="15.75" customHeight="1" x14ac:dyDescent="0.2">
      <c r="A652" s="367"/>
      <c r="F652" s="367"/>
      <c r="G652" s="367"/>
    </row>
    <row r="653" spans="1:7" ht="15.75" customHeight="1" x14ac:dyDescent="0.2">
      <c r="A653" s="367"/>
      <c r="F653" s="367"/>
      <c r="G653" s="367"/>
    </row>
    <row r="654" spans="1:7" ht="15.75" customHeight="1" x14ac:dyDescent="0.2">
      <c r="A654" s="367"/>
      <c r="F654" s="367"/>
      <c r="G654" s="367"/>
    </row>
    <row r="655" spans="1:7" ht="15.75" customHeight="1" x14ac:dyDescent="0.2">
      <c r="A655" s="367"/>
      <c r="F655" s="367"/>
      <c r="G655" s="367"/>
    </row>
    <row r="656" spans="1:7" ht="15.75" customHeight="1" x14ac:dyDescent="0.2">
      <c r="A656" s="367"/>
      <c r="F656" s="367"/>
      <c r="G656" s="367"/>
    </row>
    <row r="657" spans="1:7" ht="15.75" customHeight="1" x14ac:dyDescent="0.2">
      <c r="A657" s="367"/>
      <c r="F657" s="367"/>
      <c r="G657" s="367"/>
    </row>
    <row r="658" spans="1:7" ht="15.75" customHeight="1" x14ac:dyDescent="0.2">
      <c r="A658" s="367"/>
      <c r="F658" s="367"/>
      <c r="G658" s="367"/>
    </row>
    <row r="659" spans="1:7" ht="15.75" customHeight="1" x14ac:dyDescent="0.2">
      <c r="A659" s="367"/>
      <c r="F659" s="367"/>
      <c r="G659" s="367"/>
    </row>
    <row r="660" spans="1:7" ht="15.75" customHeight="1" x14ac:dyDescent="0.2">
      <c r="A660" s="367"/>
      <c r="F660" s="367"/>
      <c r="G660" s="367"/>
    </row>
    <row r="661" spans="1:7" ht="15.75" customHeight="1" x14ac:dyDescent="0.2">
      <c r="A661" s="367"/>
      <c r="F661" s="367"/>
      <c r="G661" s="367"/>
    </row>
    <row r="662" spans="1:7" ht="15.75" customHeight="1" x14ac:dyDescent="0.2">
      <c r="A662" s="367"/>
      <c r="F662" s="367"/>
      <c r="G662" s="367"/>
    </row>
    <row r="663" spans="1:7" ht="15.75" customHeight="1" x14ac:dyDescent="0.2">
      <c r="A663" s="367"/>
      <c r="F663" s="367"/>
      <c r="G663" s="367"/>
    </row>
    <row r="664" spans="1:7" ht="15.75" customHeight="1" x14ac:dyDescent="0.2">
      <c r="A664" s="367"/>
      <c r="F664" s="367"/>
      <c r="G664" s="367"/>
    </row>
    <row r="665" spans="1:7" ht="15.75" customHeight="1" x14ac:dyDescent="0.2">
      <c r="A665" s="367"/>
      <c r="F665" s="367"/>
      <c r="G665" s="367"/>
    </row>
    <row r="666" spans="1:7" ht="15.75" customHeight="1" x14ac:dyDescent="0.2">
      <c r="A666" s="367"/>
      <c r="F666" s="367"/>
      <c r="G666" s="367"/>
    </row>
    <row r="667" spans="1:7" ht="15.75" customHeight="1" x14ac:dyDescent="0.2">
      <c r="A667" s="367"/>
      <c r="F667" s="367"/>
      <c r="G667" s="367"/>
    </row>
    <row r="668" spans="1:7" ht="15.75" customHeight="1" x14ac:dyDescent="0.2">
      <c r="A668" s="367"/>
      <c r="F668" s="367"/>
      <c r="G668" s="367"/>
    </row>
    <row r="669" spans="1:7" ht="15.75" customHeight="1" x14ac:dyDescent="0.2">
      <c r="A669" s="367"/>
      <c r="F669" s="367"/>
      <c r="G669" s="367"/>
    </row>
    <row r="670" spans="1:7" ht="15.75" customHeight="1" x14ac:dyDescent="0.2">
      <c r="A670" s="367"/>
      <c r="F670" s="367"/>
      <c r="G670" s="367"/>
    </row>
    <row r="671" spans="1:7" ht="15.75" customHeight="1" x14ac:dyDescent="0.2">
      <c r="A671" s="367"/>
      <c r="F671" s="367"/>
      <c r="G671" s="367"/>
    </row>
    <row r="672" spans="1:7" ht="15.75" customHeight="1" x14ac:dyDescent="0.2">
      <c r="A672" s="367"/>
      <c r="F672" s="367"/>
      <c r="G672" s="367"/>
    </row>
    <row r="673" spans="1:7" ht="15.75" customHeight="1" x14ac:dyDescent="0.2">
      <c r="A673" s="367"/>
      <c r="F673" s="367"/>
      <c r="G673" s="367"/>
    </row>
    <row r="674" spans="1:7" ht="15.75" customHeight="1" x14ac:dyDescent="0.2">
      <c r="A674" s="367"/>
      <c r="F674" s="367"/>
      <c r="G674" s="367"/>
    </row>
    <row r="675" spans="1:7" ht="15.75" customHeight="1" x14ac:dyDescent="0.2">
      <c r="A675" s="367"/>
      <c r="F675" s="367"/>
      <c r="G675" s="367"/>
    </row>
    <row r="676" spans="1:7" ht="15.75" customHeight="1" x14ac:dyDescent="0.2">
      <c r="A676" s="367"/>
      <c r="F676" s="367"/>
      <c r="G676" s="367"/>
    </row>
    <row r="677" spans="1:7" ht="15.75" customHeight="1" x14ac:dyDescent="0.2">
      <c r="A677" s="367"/>
      <c r="F677" s="367"/>
      <c r="G677" s="367"/>
    </row>
    <row r="678" spans="1:7" ht="15.75" customHeight="1" x14ac:dyDescent="0.2">
      <c r="A678" s="367"/>
      <c r="F678" s="367"/>
      <c r="G678" s="367"/>
    </row>
    <row r="679" spans="1:7" ht="15.75" customHeight="1" x14ac:dyDescent="0.2">
      <c r="A679" s="367"/>
      <c r="F679" s="367"/>
      <c r="G679" s="367"/>
    </row>
    <row r="680" spans="1:7" ht="15.75" customHeight="1" x14ac:dyDescent="0.2">
      <c r="A680" s="367"/>
      <c r="F680" s="367"/>
      <c r="G680" s="367"/>
    </row>
    <row r="681" spans="1:7" ht="15.75" customHeight="1" x14ac:dyDescent="0.2">
      <c r="A681" s="367"/>
      <c r="F681" s="367"/>
      <c r="G681" s="367"/>
    </row>
    <row r="682" spans="1:7" ht="15.75" customHeight="1" x14ac:dyDescent="0.2">
      <c r="A682" s="367"/>
      <c r="F682" s="367"/>
      <c r="G682" s="367"/>
    </row>
    <row r="683" spans="1:7" ht="15.75" customHeight="1" x14ac:dyDescent="0.2">
      <c r="A683" s="367"/>
      <c r="F683" s="367"/>
      <c r="G683" s="367"/>
    </row>
    <row r="684" spans="1:7" ht="15.75" customHeight="1" x14ac:dyDescent="0.2">
      <c r="A684" s="367"/>
      <c r="F684" s="367"/>
      <c r="G684" s="367"/>
    </row>
    <row r="685" spans="1:7" ht="15.75" customHeight="1" x14ac:dyDescent="0.2">
      <c r="A685" s="367"/>
      <c r="F685" s="367"/>
      <c r="G685" s="367"/>
    </row>
    <row r="686" spans="1:7" ht="15.75" customHeight="1" x14ac:dyDescent="0.2">
      <c r="A686" s="367"/>
      <c r="F686" s="367"/>
      <c r="G686" s="367"/>
    </row>
    <row r="687" spans="1:7" ht="15.75" customHeight="1" x14ac:dyDescent="0.2">
      <c r="A687" s="367"/>
      <c r="F687" s="367"/>
      <c r="G687" s="367"/>
    </row>
    <row r="688" spans="1:7" ht="15.75" customHeight="1" x14ac:dyDescent="0.2">
      <c r="A688" s="367"/>
      <c r="F688" s="367"/>
      <c r="G688" s="367"/>
    </row>
    <row r="689" spans="1:7" ht="15.75" customHeight="1" x14ac:dyDescent="0.2">
      <c r="A689" s="367"/>
      <c r="F689" s="367"/>
      <c r="G689" s="367"/>
    </row>
    <row r="690" spans="1:7" ht="15.75" customHeight="1" x14ac:dyDescent="0.2">
      <c r="A690" s="367"/>
      <c r="F690" s="367"/>
      <c r="G690" s="367"/>
    </row>
    <row r="691" spans="1:7" ht="15.75" customHeight="1" x14ac:dyDescent="0.2">
      <c r="A691" s="367"/>
      <c r="F691" s="367"/>
      <c r="G691" s="367"/>
    </row>
    <row r="692" spans="1:7" ht="15.75" customHeight="1" x14ac:dyDescent="0.2">
      <c r="A692" s="367"/>
      <c r="F692" s="367"/>
      <c r="G692" s="367"/>
    </row>
    <row r="693" spans="1:7" ht="15.75" customHeight="1" x14ac:dyDescent="0.2">
      <c r="A693" s="367"/>
      <c r="F693" s="367"/>
      <c r="G693" s="367"/>
    </row>
    <row r="694" spans="1:7" ht="15.75" customHeight="1" x14ac:dyDescent="0.2">
      <c r="A694" s="367"/>
      <c r="F694" s="367"/>
      <c r="G694" s="367"/>
    </row>
    <row r="695" spans="1:7" ht="15.75" customHeight="1" x14ac:dyDescent="0.2">
      <c r="A695" s="367"/>
      <c r="F695" s="367"/>
      <c r="G695" s="367"/>
    </row>
    <row r="696" spans="1:7" ht="15.75" customHeight="1" x14ac:dyDescent="0.2">
      <c r="A696" s="367"/>
      <c r="F696" s="367"/>
      <c r="G696" s="367"/>
    </row>
    <row r="697" spans="1:7" ht="15.75" customHeight="1" x14ac:dyDescent="0.2">
      <c r="A697" s="367"/>
      <c r="F697" s="367"/>
      <c r="G697" s="367"/>
    </row>
    <row r="698" spans="1:7" ht="15.75" customHeight="1" x14ac:dyDescent="0.2">
      <c r="A698" s="367"/>
      <c r="F698" s="367"/>
      <c r="G698" s="367"/>
    </row>
    <row r="699" spans="1:7" ht="15.75" customHeight="1" x14ac:dyDescent="0.2">
      <c r="A699" s="367"/>
      <c r="F699" s="367"/>
      <c r="G699" s="367"/>
    </row>
    <row r="700" spans="1:7" ht="15.75" customHeight="1" x14ac:dyDescent="0.2">
      <c r="A700" s="367"/>
      <c r="F700" s="367"/>
      <c r="G700" s="367"/>
    </row>
    <row r="701" spans="1:7" ht="15.75" customHeight="1" x14ac:dyDescent="0.2">
      <c r="A701" s="367"/>
      <c r="F701" s="367"/>
      <c r="G701" s="367"/>
    </row>
    <row r="702" spans="1:7" ht="15.75" customHeight="1" x14ac:dyDescent="0.2">
      <c r="A702" s="367"/>
      <c r="F702" s="367"/>
      <c r="G702" s="367"/>
    </row>
    <row r="703" spans="1:7" ht="15.75" customHeight="1" x14ac:dyDescent="0.2">
      <c r="A703" s="367"/>
      <c r="F703" s="367"/>
      <c r="G703" s="367"/>
    </row>
    <row r="704" spans="1:7" ht="15.75" customHeight="1" x14ac:dyDescent="0.2">
      <c r="A704" s="367"/>
      <c r="F704" s="367"/>
      <c r="G704" s="367"/>
    </row>
    <row r="705" spans="1:7" ht="15.75" customHeight="1" x14ac:dyDescent="0.2">
      <c r="A705" s="367"/>
      <c r="F705" s="367"/>
      <c r="G705" s="367"/>
    </row>
    <row r="706" spans="1:7" ht="15.75" customHeight="1" x14ac:dyDescent="0.2">
      <c r="A706" s="367"/>
      <c r="F706" s="367"/>
      <c r="G706" s="367"/>
    </row>
    <row r="707" spans="1:7" ht="15.75" customHeight="1" x14ac:dyDescent="0.2">
      <c r="A707" s="367"/>
      <c r="F707" s="367"/>
      <c r="G707" s="367"/>
    </row>
    <row r="708" spans="1:7" ht="15.75" customHeight="1" x14ac:dyDescent="0.2">
      <c r="A708" s="367"/>
      <c r="F708" s="367"/>
      <c r="G708" s="367"/>
    </row>
    <row r="709" spans="1:7" ht="15.75" customHeight="1" x14ac:dyDescent="0.2">
      <c r="A709" s="367"/>
      <c r="F709" s="367"/>
      <c r="G709" s="367"/>
    </row>
    <row r="710" spans="1:7" ht="15.75" customHeight="1" x14ac:dyDescent="0.2">
      <c r="A710" s="367"/>
      <c r="F710" s="367"/>
      <c r="G710" s="367"/>
    </row>
    <row r="711" spans="1:7" ht="15.75" customHeight="1" x14ac:dyDescent="0.2">
      <c r="A711" s="367"/>
      <c r="F711" s="367"/>
      <c r="G711" s="367"/>
    </row>
    <row r="712" spans="1:7" ht="15.75" customHeight="1" x14ac:dyDescent="0.2">
      <c r="A712" s="367"/>
      <c r="F712" s="367"/>
      <c r="G712" s="367"/>
    </row>
    <row r="713" spans="1:7" ht="15.75" customHeight="1" x14ac:dyDescent="0.2">
      <c r="A713" s="367"/>
      <c r="F713" s="367"/>
      <c r="G713" s="367"/>
    </row>
    <row r="714" spans="1:7" ht="15.75" customHeight="1" x14ac:dyDescent="0.2">
      <c r="A714" s="367"/>
      <c r="F714" s="367"/>
      <c r="G714" s="367"/>
    </row>
    <row r="715" spans="1:7" ht="15.75" customHeight="1" x14ac:dyDescent="0.2">
      <c r="A715" s="367"/>
      <c r="F715" s="367"/>
      <c r="G715" s="367"/>
    </row>
    <row r="716" spans="1:7" ht="15.75" customHeight="1" x14ac:dyDescent="0.2">
      <c r="A716" s="367"/>
      <c r="F716" s="367"/>
      <c r="G716" s="367"/>
    </row>
    <row r="717" spans="1:7" ht="15.75" customHeight="1" x14ac:dyDescent="0.2">
      <c r="A717" s="367"/>
      <c r="F717" s="367"/>
      <c r="G717" s="367"/>
    </row>
    <row r="718" spans="1:7" ht="15.75" customHeight="1" x14ac:dyDescent="0.2">
      <c r="A718" s="367"/>
      <c r="F718" s="367"/>
      <c r="G718" s="367"/>
    </row>
    <row r="719" spans="1:7" ht="15.75" customHeight="1" x14ac:dyDescent="0.2">
      <c r="A719" s="367"/>
      <c r="F719" s="367"/>
      <c r="G719" s="367"/>
    </row>
    <row r="720" spans="1:7" ht="15.75" customHeight="1" x14ac:dyDescent="0.2">
      <c r="A720" s="367"/>
      <c r="F720" s="367"/>
      <c r="G720" s="367"/>
    </row>
    <row r="721" spans="1:7" ht="15.75" customHeight="1" x14ac:dyDescent="0.2">
      <c r="A721" s="367"/>
      <c r="F721" s="367"/>
      <c r="G721" s="367"/>
    </row>
    <row r="722" spans="1:7" ht="15.75" customHeight="1" x14ac:dyDescent="0.2">
      <c r="A722" s="367"/>
      <c r="F722" s="367"/>
      <c r="G722" s="367"/>
    </row>
    <row r="723" spans="1:7" ht="15.75" customHeight="1" x14ac:dyDescent="0.2">
      <c r="A723" s="367"/>
      <c r="F723" s="367"/>
      <c r="G723" s="367"/>
    </row>
    <row r="724" spans="1:7" ht="15.75" customHeight="1" x14ac:dyDescent="0.2">
      <c r="A724" s="367"/>
      <c r="F724" s="367"/>
      <c r="G724" s="367"/>
    </row>
    <row r="725" spans="1:7" ht="15.75" customHeight="1" x14ac:dyDescent="0.2">
      <c r="A725" s="367"/>
      <c r="F725" s="367"/>
      <c r="G725" s="367"/>
    </row>
    <row r="726" spans="1:7" ht="15.75" customHeight="1" x14ac:dyDescent="0.2">
      <c r="A726" s="367"/>
      <c r="F726" s="367"/>
      <c r="G726" s="367"/>
    </row>
    <row r="727" spans="1:7" ht="15.75" customHeight="1" x14ac:dyDescent="0.2">
      <c r="A727" s="367"/>
      <c r="F727" s="367"/>
      <c r="G727" s="367"/>
    </row>
    <row r="728" spans="1:7" ht="15.75" customHeight="1" x14ac:dyDescent="0.2">
      <c r="A728" s="367"/>
      <c r="F728" s="367"/>
      <c r="G728" s="367"/>
    </row>
    <row r="729" spans="1:7" ht="15.75" customHeight="1" x14ac:dyDescent="0.2">
      <c r="A729" s="367"/>
      <c r="F729" s="367"/>
      <c r="G729" s="367"/>
    </row>
    <row r="730" spans="1:7" ht="15.75" customHeight="1" x14ac:dyDescent="0.2">
      <c r="A730" s="367"/>
      <c r="F730" s="367"/>
      <c r="G730" s="367"/>
    </row>
    <row r="731" spans="1:7" ht="15.75" customHeight="1" x14ac:dyDescent="0.2">
      <c r="A731" s="367"/>
      <c r="F731" s="367"/>
      <c r="G731" s="367"/>
    </row>
    <row r="732" spans="1:7" ht="15.75" customHeight="1" x14ac:dyDescent="0.2">
      <c r="A732" s="367"/>
      <c r="F732" s="367"/>
      <c r="G732" s="367"/>
    </row>
    <row r="733" spans="1:7" ht="15.75" customHeight="1" x14ac:dyDescent="0.2">
      <c r="A733" s="367"/>
      <c r="F733" s="367"/>
      <c r="G733" s="367"/>
    </row>
    <row r="734" spans="1:7" ht="15.75" customHeight="1" x14ac:dyDescent="0.2">
      <c r="A734" s="367"/>
      <c r="F734" s="367"/>
      <c r="G734" s="367"/>
    </row>
    <row r="735" spans="1:7" ht="15.75" customHeight="1" x14ac:dyDescent="0.2">
      <c r="A735" s="367"/>
      <c r="F735" s="367"/>
      <c r="G735" s="367"/>
    </row>
    <row r="736" spans="1:7" ht="15.75" customHeight="1" x14ac:dyDescent="0.2">
      <c r="A736" s="367"/>
      <c r="F736" s="367"/>
      <c r="G736" s="367"/>
    </row>
    <row r="737" spans="1:7" ht="15.75" customHeight="1" x14ac:dyDescent="0.2">
      <c r="A737" s="367"/>
      <c r="F737" s="367"/>
      <c r="G737" s="367"/>
    </row>
    <row r="738" spans="1:7" ht="15.75" customHeight="1" x14ac:dyDescent="0.2">
      <c r="A738" s="367"/>
      <c r="F738" s="367"/>
      <c r="G738" s="367"/>
    </row>
    <row r="739" spans="1:7" ht="15.75" customHeight="1" x14ac:dyDescent="0.2">
      <c r="A739" s="367"/>
      <c r="F739" s="367"/>
      <c r="G739" s="367"/>
    </row>
    <row r="740" spans="1:7" ht="15.75" customHeight="1" x14ac:dyDescent="0.2">
      <c r="A740" s="367"/>
      <c r="F740" s="367"/>
      <c r="G740" s="367"/>
    </row>
    <row r="741" spans="1:7" ht="15.75" customHeight="1" x14ac:dyDescent="0.2">
      <c r="A741" s="367"/>
      <c r="F741" s="367"/>
      <c r="G741" s="367"/>
    </row>
    <row r="742" spans="1:7" ht="15.75" customHeight="1" x14ac:dyDescent="0.2">
      <c r="A742" s="367"/>
      <c r="F742" s="367"/>
      <c r="G742" s="367"/>
    </row>
    <row r="743" spans="1:7" ht="15.75" customHeight="1" x14ac:dyDescent="0.2">
      <c r="A743" s="367"/>
      <c r="F743" s="367"/>
      <c r="G743" s="367"/>
    </row>
    <row r="744" spans="1:7" ht="15.75" customHeight="1" x14ac:dyDescent="0.2">
      <c r="A744" s="367"/>
    </row>
    <row r="745" spans="1:7" ht="15.75" customHeight="1" x14ac:dyDescent="0.2">
      <c r="A745" s="367"/>
    </row>
    <row r="746" spans="1:7" ht="15.75" customHeight="1" x14ac:dyDescent="0.2">
      <c r="A746" s="367"/>
    </row>
    <row r="747" spans="1:7" ht="15.75" customHeight="1" x14ac:dyDescent="0.2">
      <c r="A747" s="367"/>
    </row>
    <row r="748" spans="1:7" ht="15.75" customHeight="1" x14ac:dyDescent="0.2">
      <c r="A748" s="367"/>
    </row>
    <row r="749" spans="1:7" ht="15.75" customHeight="1" x14ac:dyDescent="0.2">
      <c r="A749" s="367"/>
    </row>
    <row r="750" spans="1:7" ht="15.75" customHeight="1" x14ac:dyDescent="0.2">
      <c r="A750" s="367"/>
    </row>
    <row r="751" spans="1:7" ht="15.75" customHeight="1" x14ac:dyDescent="0.2">
      <c r="A751" s="367"/>
    </row>
    <row r="752" spans="1:7" ht="15.75" customHeight="1" x14ac:dyDescent="0.2">
      <c r="A752" s="367"/>
    </row>
    <row r="753" spans="1:1" ht="15.75" customHeight="1" x14ac:dyDescent="0.2">
      <c r="A753" s="367"/>
    </row>
    <row r="754" spans="1:1" ht="15.75" customHeight="1" x14ac:dyDescent="0.2">
      <c r="A754" s="367"/>
    </row>
    <row r="755" spans="1:1" ht="15.75" customHeight="1" x14ac:dyDescent="0.2">
      <c r="A755" s="367"/>
    </row>
    <row r="756" spans="1:1" ht="15.75" customHeight="1" x14ac:dyDescent="0.2">
      <c r="A756" s="367"/>
    </row>
    <row r="757" spans="1:1" ht="15.75" customHeight="1" x14ac:dyDescent="0.2">
      <c r="A757" s="367"/>
    </row>
    <row r="758" spans="1:1" ht="15.75" customHeight="1" x14ac:dyDescent="0.2">
      <c r="A758" s="367"/>
    </row>
    <row r="759" spans="1:1" ht="15.75" customHeight="1" x14ac:dyDescent="0.2">
      <c r="A759" s="367"/>
    </row>
    <row r="760" spans="1:1" ht="15.75" customHeight="1" x14ac:dyDescent="0.2">
      <c r="A760" s="367"/>
    </row>
    <row r="761" spans="1:1" ht="15.75" customHeight="1" x14ac:dyDescent="0.2">
      <c r="A761" s="367"/>
    </row>
    <row r="762" spans="1:1" ht="15.75" customHeight="1" x14ac:dyDescent="0.2">
      <c r="A762" s="367"/>
    </row>
    <row r="763" spans="1:1" ht="15.75" customHeight="1" x14ac:dyDescent="0.2">
      <c r="A763" s="367"/>
    </row>
    <row r="764" spans="1:1" ht="15.75" customHeight="1" x14ac:dyDescent="0.2">
      <c r="A764" s="367"/>
    </row>
    <row r="765" spans="1:1" ht="15.75" customHeight="1" x14ac:dyDescent="0.2">
      <c r="A765" s="367"/>
    </row>
    <row r="766" spans="1:1" ht="15.75" customHeight="1" x14ac:dyDescent="0.2">
      <c r="A766" s="367"/>
    </row>
    <row r="767" spans="1:1" ht="15.75" customHeight="1" x14ac:dyDescent="0.2">
      <c r="A767" s="367"/>
    </row>
    <row r="768" spans="1:1" ht="15.75" customHeight="1" x14ac:dyDescent="0.2">
      <c r="A768" s="367"/>
    </row>
    <row r="769" spans="1:1" ht="15.75" customHeight="1" x14ac:dyDescent="0.2">
      <c r="A769" s="367"/>
    </row>
    <row r="770" spans="1:1" ht="15.75" customHeight="1" x14ac:dyDescent="0.2">
      <c r="A770" s="367"/>
    </row>
    <row r="771" spans="1:1" ht="15.75" customHeight="1" x14ac:dyDescent="0.2">
      <c r="A771" s="367"/>
    </row>
    <row r="772" spans="1:1" ht="15.75" customHeight="1" x14ac:dyDescent="0.2">
      <c r="A772" s="367"/>
    </row>
    <row r="773" spans="1:1" ht="15.75" customHeight="1" x14ac:dyDescent="0.2">
      <c r="A773" s="367"/>
    </row>
    <row r="774" spans="1:1" ht="15.75" customHeight="1" x14ac:dyDescent="0.2">
      <c r="A774" s="367"/>
    </row>
    <row r="775" spans="1:1" ht="15.75" customHeight="1" x14ac:dyDescent="0.2">
      <c r="A775" s="367"/>
    </row>
    <row r="776" spans="1:1" ht="15.75" customHeight="1" x14ac:dyDescent="0.2">
      <c r="A776" s="367"/>
    </row>
    <row r="777" spans="1:1" ht="15.75" customHeight="1" x14ac:dyDescent="0.2">
      <c r="A777" s="367"/>
    </row>
    <row r="778" spans="1:1" ht="15.75" customHeight="1" x14ac:dyDescent="0.2">
      <c r="A778" s="367"/>
    </row>
    <row r="779" spans="1:1" ht="15.75" customHeight="1" x14ac:dyDescent="0.2">
      <c r="A779" s="367"/>
    </row>
    <row r="780" spans="1:1" ht="15.75" customHeight="1" x14ac:dyDescent="0.2">
      <c r="A780" s="367"/>
    </row>
    <row r="781" spans="1:1" ht="15.75" customHeight="1" x14ac:dyDescent="0.2">
      <c r="A781" s="367"/>
    </row>
    <row r="782" spans="1:1" ht="15.75" customHeight="1" x14ac:dyDescent="0.2">
      <c r="A782" s="367"/>
    </row>
    <row r="783" spans="1:1" ht="15.75" customHeight="1" x14ac:dyDescent="0.2">
      <c r="A783" s="367"/>
    </row>
    <row r="784" spans="1:1" ht="15.75" customHeight="1" x14ac:dyDescent="0.2">
      <c r="A784" s="367"/>
    </row>
    <row r="785" spans="1:1" ht="15.75" customHeight="1" x14ac:dyDescent="0.2">
      <c r="A785" s="367"/>
    </row>
    <row r="786" spans="1:1" ht="15.75" customHeight="1" x14ac:dyDescent="0.2">
      <c r="A786" s="367"/>
    </row>
    <row r="787" spans="1:1" ht="15.75" customHeight="1" x14ac:dyDescent="0.2">
      <c r="A787" s="367"/>
    </row>
    <row r="788" spans="1:1" ht="15.75" customHeight="1" x14ac:dyDescent="0.2">
      <c r="A788" s="367"/>
    </row>
    <row r="789" spans="1:1" ht="15.75" customHeight="1" x14ac:dyDescent="0.2">
      <c r="A789" s="367"/>
    </row>
    <row r="790" spans="1:1" ht="15.75" customHeight="1" x14ac:dyDescent="0.2">
      <c r="A790" s="367"/>
    </row>
    <row r="791" spans="1:1" ht="15.75" customHeight="1" x14ac:dyDescent="0.2">
      <c r="A791" s="367"/>
    </row>
    <row r="792" spans="1:1" ht="15.75" customHeight="1" x14ac:dyDescent="0.2">
      <c r="A792" s="367"/>
    </row>
    <row r="793" spans="1:1" ht="15.75" customHeight="1" x14ac:dyDescent="0.2">
      <c r="A793" s="367"/>
    </row>
    <row r="794" spans="1:1" ht="15.75" customHeight="1" x14ac:dyDescent="0.2">
      <c r="A794" s="367"/>
    </row>
    <row r="795" spans="1:1" ht="15.75" customHeight="1" x14ac:dyDescent="0.2">
      <c r="A795" s="367"/>
    </row>
    <row r="796" spans="1:1" ht="15.75" customHeight="1" x14ac:dyDescent="0.2">
      <c r="A796" s="367"/>
    </row>
    <row r="797" spans="1:1" ht="15.75" customHeight="1" x14ac:dyDescent="0.2">
      <c r="A797" s="367"/>
    </row>
    <row r="798" spans="1:1" ht="15.75" customHeight="1" x14ac:dyDescent="0.2">
      <c r="A798" s="367"/>
    </row>
    <row r="799" spans="1:1" ht="15.75" customHeight="1" x14ac:dyDescent="0.2">
      <c r="A799" s="367"/>
    </row>
    <row r="800" spans="1:1" ht="15.75" customHeight="1" x14ac:dyDescent="0.2">
      <c r="A800" s="367"/>
    </row>
    <row r="801" spans="1:1" ht="15.75" customHeight="1" x14ac:dyDescent="0.2">
      <c r="A801" s="367"/>
    </row>
    <row r="802" spans="1:1" ht="15.75" customHeight="1" x14ac:dyDescent="0.2">
      <c r="A802" s="367"/>
    </row>
    <row r="803" spans="1:1" ht="15.75" customHeight="1" x14ac:dyDescent="0.2">
      <c r="A803" s="367"/>
    </row>
    <row r="804" spans="1:1" ht="15.75" customHeight="1" x14ac:dyDescent="0.2">
      <c r="A804" s="367"/>
    </row>
    <row r="805" spans="1:1" ht="15.75" customHeight="1" x14ac:dyDescent="0.2">
      <c r="A805" s="367"/>
    </row>
    <row r="806" spans="1:1" ht="15.75" customHeight="1" x14ac:dyDescent="0.2">
      <c r="A806" s="367"/>
    </row>
    <row r="807" spans="1:1" ht="15.75" customHeight="1" x14ac:dyDescent="0.2">
      <c r="A807" s="367"/>
    </row>
    <row r="808" spans="1:1" ht="15.75" customHeight="1" x14ac:dyDescent="0.2">
      <c r="A808" s="367"/>
    </row>
    <row r="809" spans="1:1" ht="15.75" customHeight="1" x14ac:dyDescent="0.2">
      <c r="A809" s="367"/>
    </row>
    <row r="810" spans="1:1" ht="15.75" customHeight="1" x14ac:dyDescent="0.2">
      <c r="A810" s="367"/>
    </row>
    <row r="811" spans="1:1" ht="15.75" customHeight="1" x14ac:dyDescent="0.2">
      <c r="A811" s="367"/>
    </row>
    <row r="812" spans="1:1" ht="15.75" customHeight="1" x14ac:dyDescent="0.2">
      <c r="A812" s="367"/>
    </row>
    <row r="813" spans="1:1" ht="15.75" customHeight="1" x14ac:dyDescent="0.2">
      <c r="A813" s="367"/>
    </row>
    <row r="814" spans="1:1" ht="15.75" customHeight="1" x14ac:dyDescent="0.2">
      <c r="A814" s="367"/>
    </row>
    <row r="815" spans="1:1" ht="15.75" customHeight="1" x14ac:dyDescent="0.2">
      <c r="A815" s="367"/>
    </row>
    <row r="816" spans="1:1" ht="15.75" customHeight="1" x14ac:dyDescent="0.2">
      <c r="A816" s="367"/>
    </row>
    <row r="817" spans="1:1" ht="15.75" customHeight="1" x14ac:dyDescent="0.2">
      <c r="A817" s="367"/>
    </row>
    <row r="818" spans="1:1" ht="15.75" customHeight="1" x14ac:dyDescent="0.2">
      <c r="A818" s="367"/>
    </row>
    <row r="819" spans="1:1" ht="15.75" customHeight="1" x14ac:dyDescent="0.2">
      <c r="A819" s="367"/>
    </row>
    <row r="820" spans="1:1" ht="15.75" customHeight="1" x14ac:dyDescent="0.2">
      <c r="A820" s="367"/>
    </row>
    <row r="821" spans="1:1" ht="15.75" customHeight="1" x14ac:dyDescent="0.2">
      <c r="A821" s="367"/>
    </row>
    <row r="822" spans="1:1" ht="15.75" customHeight="1" x14ac:dyDescent="0.2">
      <c r="A822" s="367"/>
    </row>
    <row r="823" spans="1:1" ht="15.75" customHeight="1" x14ac:dyDescent="0.2">
      <c r="A823" s="367"/>
    </row>
    <row r="824" spans="1:1" ht="15.75" customHeight="1" x14ac:dyDescent="0.2">
      <c r="A824" s="367"/>
    </row>
    <row r="825" spans="1:1" ht="15.75" customHeight="1" x14ac:dyDescent="0.2">
      <c r="A825" s="367"/>
    </row>
    <row r="826" spans="1:1" ht="15.75" customHeight="1" x14ac:dyDescent="0.2">
      <c r="A826" s="367"/>
    </row>
    <row r="827" spans="1:1" ht="15.75" customHeight="1" x14ac:dyDescent="0.2">
      <c r="A827" s="367"/>
    </row>
    <row r="828" spans="1:1" ht="15.75" customHeight="1" x14ac:dyDescent="0.2">
      <c r="A828" s="367"/>
    </row>
    <row r="829" spans="1:1" ht="15.75" customHeight="1" x14ac:dyDescent="0.2">
      <c r="A829" s="367"/>
    </row>
    <row r="830" spans="1:1" ht="15.75" customHeight="1" x14ac:dyDescent="0.2">
      <c r="A830" s="367"/>
    </row>
    <row r="831" spans="1:1" ht="15.75" customHeight="1" x14ac:dyDescent="0.2">
      <c r="A831" s="367"/>
    </row>
    <row r="832" spans="1:1" ht="15.75" customHeight="1" x14ac:dyDescent="0.2">
      <c r="A832" s="367"/>
    </row>
    <row r="833" spans="1:1" ht="15.75" customHeight="1" x14ac:dyDescent="0.2">
      <c r="A833" s="367"/>
    </row>
    <row r="834" spans="1:1" ht="15.75" customHeight="1" x14ac:dyDescent="0.2">
      <c r="A834" s="367"/>
    </row>
    <row r="835" spans="1:1" ht="15.75" customHeight="1" x14ac:dyDescent="0.2">
      <c r="A835" s="367"/>
    </row>
    <row r="836" spans="1:1" ht="15.75" customHeight="1" x14ac:dyDescent="0.2">
      <c r="A836" s="367"/>
    </row>
    <row r="837" spans="1:1" ht="15.75" customHeight="1" x14ac:dyDescent="0.2">
      <c r="A837" s="367"/>
    </row>
    <row r="838" spans="1:1" ht="15.75" customHeight="1" x14ac:dyDescent="0.2">
      <c r="A838" s="367"/>
    </row>
    <row r="839" spans="1:1" ht="15.75" customHeight="1" x14ac:dyDescent="0.2">
      <c r="A839" s="367"/>
    </row>
    <row r="840" spans="1:1" ht="15.75" customHeight="1" x14ac:dyDescent="0.2">
      <c r="A840" s="367"/>
    </row>
    <row r="841" spans="1:1" ht="15.75" customHeight="1" x14ac:dyDescent="0.2">
      <c r="A841" s="367"/>
    </row>
    <row r="842" spans="1:1" ht="15.75" customHeight="1" x14ac:dyDescent="0.2">
      <c r="A842" s="367"/>
    </row>
    <row r="843" spans="1:1" ht="15.75" customHeight="1" x14ac:dyDescent="0.2">
      <c r="A843" s="367"/>
    </row>
    <row r="844" spans="1:1" ht="15.75" customHeight="1" x14ac:dyDescent="0.2">
      <c r="A844" s="367"/>
    </row>
    <row r="845" spans="1:1" ht="15.75" customHeight="1" x14ac:dyDescent="0.2">
      <c r="A845" s="367"/>
    </row>
    <row r="846" spans="1:1" ht="15.75" customHeight="1" x14ac:dyDescent="0.2">
      <c r="A846" s="367"/>
    </row>
    <row r="847" spans="1:1" ht="15.75" customHeight="1" x14ac:dyDescent="0.2">
      <c r="A847" s="367"/>
    </row>
    <row r="848" spans="1:1" ht="15.75" customHeight="1" x14ac:dyDescent="0.2">
      <c r="A848" s="367"/>
    </row>
    <row r="849" spans="1:1" ht="15.75" customHeight="1" x14ac:dyDescent="0.2">
      <c r="A849" s="367"/>
    </row>
    <row r="850" spans="1:1" ht="15.75" customHeight="1" x14ac:dyDescent="0.2">
      <c r="A850" s="367"/>
    </row>
    <row r="851" spans="1:1" ht="15.75" customHeight="1" x14ac:dyDescent="0.2">
      <c r="A851" s="367"/>
    </row>
    <row r="852" spans="1:1" ht="15.75" customHeight="1" x14ac:dyDescent="0.2">
      <c r="A852" s="367"/>
    </row>
    <row r="853" spans="1:1" ht="15.75" customHeight="1" x14ac:dyDescent="0.2">
      <c r="A853" s="367"/>
    </row>
    <row r="854" spans="1:1" ht="15.75" customHeight="1" x14ac:dyDescent="0.2">
      <c r="A854" s="367"/>
    </row>
    <row r="855" spans="1:1" ht="15.75" customHeight="1" x14ac:dyDescent="0.2">
      <c r="A855" s="367"/>
    </row>
    <row r="856" spans="1:1" ht="15.75" customHeight="1" x14ac:dyDescent="0.2">
      <c r="A856" s="367"/>
    </row>
    <row r="857" spans="1:1" ht="15.75" customHeight="1" x14ac:dyDescent="0.2">
      <c r="A857" s="367"/>
    </row>
    <row r="858" spans="1:1" ht="15.75" customHeight="1" x14ac:dyDescent="0.2">
      <c r="A858" s="367"/>
    </row>
    <row r="859" spans="1:1" ht="15.75" customHeight="1" x14ac:dyDescent="0.2">
      <c r="A859" s="367"/>
    </row>
    <row r="860" spans="1:1" ht="15.75" customHeight="1" x14ac:dyDescent="0.2">
      <c r="A860" s="367"/>
    </row>
    <row r="861" spans="1:1" ht="15.75" customHeight="1" x14ac:dyDescent="0.2">
      <c r="A861" s="367"/>
    </row>
    <row r="862" spans="1:1" ht="15.75" customHeight="1" x14ac:dyDescent="0.2">
      <c r="A862" s="367"/>
    </row>
    <row r="863" spans="1:1" ht="15.75" customHeight="1" x14ac:dyDescent="0.2">
      <c r="A863" s="367"/>
    </row>
    <row r="864" spans="1:1" ht="15.75" customHeight="1" x14ac:dyDescent="0.2">
      <c r="A864" s="367"/>
    </row>
    <row r="865" spans="1:1" ht="15.75" customHeight="1" x14ac:dyDescent="0.2">
      <c r="A865" s="367"/>
    </row>
    <row r="866" spans="1:1" ht="15.75" customHeight="1" x14ac:dyDescent="0.2">
      <c r="A866" s="367"/>
    </row>
    <row r="867" spans="1:1" ht="15.75" customHeight="1" x14ac:dyDescent="0.2">
      <c r="A867" s="367"/>
    </row>
    <row r="868" spans="1:1" ht="15.75" customHeight="1" x14ac:dyDescent="0.2">
      <c r="A868" s="367"/>
    </row>
    <row r="869" spans="1:1" ht="15.75" customHeight="1" x14ac:dyDescent="0.2">
      <c r="A869" s="367"/>
    </row>
    <row r="870" spans="1:1" ht="15.75" customHeight="1" x14ac:dyDescent="0.2">
      <c r="A870" s="367"/>
    </row>
    <row r="871" spans="1:1" ht="15.75" customHeight="1" x14ac:dyDescent="0.2">
      <c r="A871" s="367"/>
    </row>
    <row r="872" spans="1:1" ht="15.75" customHeight="1" x14ac:dyDescent="0.2">
      <c r="A872" s="367"/>
    </row>
    <row r="873" spans="1:1" ht="15.75" customHeight="1" x14ac:dyDescent="0.2">
      <c r="A873" s="367"/>
    </row>
    <row r="874" spans="1:1" ht="15.75" customHeight="1" x14ac:dyDescent="0.2">
      <c r="A874" s="367"/>
    </row>
    <row r="875" spans="1:1" ht="15.75" customHeight="1" x14ac:dyDescent="0.2">
      <c r="A875" s="367"/>
    </row>
    <row r="876" spans="1:1" ht="15.75" customHeight="1" x14ac:dyDescent="0.2">
      <c r="A876" s="367"/>
    </row>
    <row r="877" spans="1:1" ht="15.75" customHeight="1" x14ac:dyDescent="0.2">
      <c r="A877" s="367"/>
    </row>
    <row r="878" spans="1:1" ht="15.75" customHeight="1" x14ac:dyDescent="0.2">
      <c r="A878" s="367"/>
    </row>
    <row r="879" spans="1:1" ht="15.75" customHeight="1" x14ac:dyDescent="0.2">
      <c r="A879" s="367"/>
    </row>
    <row r="880" spans="1:1" ht="15.75" customHeight="1" x14ac:dyDescent="0.2">
      <c r="A880" s="367"/>
    </row>
    <row r="881" spans="1:1" ht="15.75" customHeight="1" x14ac:dyDescent="0.2">
      <c r="A881" s="367"/>
    </row>
    <row r="882" spans="1:1" ht="15.75" customHeight="1" x14ac:dyDescent="0.2">
      <c r="A882" s="367"/>
    </row>
    <row r="883" spans="1:1" ht="15.75" customHeight="1" x14ac:dyDescent="0.2">
      <c r="A883" s="367"/>
    </row>
    <row r="884" spans="1:1" ht="15.75" customHeight="1" x14ac:dyDescent="0.2">
      <c r="A884" s="367"/>
    </row>
    <row r="885" spans="1:1" ht="15.75" customHeight="1" x14ac:dyDescent="0.2">
      <c r="A885" s="367"/>
    </row>
    <row r="886" spans="1:1" ht="15.75" customHeight="1" x14ac:dyDescent="0.2">
      <c r="A886" s="367"/>
    </row>
    <row r="887" spans="1:1" ht="15.75" customHeight="1" x14ac:dyDescent="0.2">
      <c r="A887" s="367"/>
    </row>
    <row r="888" spans="1:1" ht="15.75" customHeight="1" x14ac:dyDescent="0.2">
      <c r="A888" s="367"/>
    </row>
    <row r="889" spans="1:1" ht="15.75" customHeight="1" x14ac:dyDescent="0.2">
      <c r="A889" s="367"/>
    </row>
    <row r="890" spans="1:1" ht="15.75" customHeight="1" x14ac:dyDescent="0.2">
      <c r="A890" s="367"/>
    </row>
    <row r="891" spans="1:1" ht="15.75" customHeight="1" x14ac:dyDescent="0.2">
      <c r="A891" s="367"/>
    </row>
    <row r="892" spans="1:1" ht="15.75" customHeight="1" x14ac:dyDescent="0.2">
      <c r="A892" s="367"/>
    </row>
    <row r="893" spans="1:1" ht="15.75" customHeight="1" x14ac:dyDescent="0.2">
      <c r="A893" s="367"/>
    </row>
    <row r="894" spans="1:1" ht="15.75" customHeight="1" x14ac:dyDescent="0.2">
      <c r="A894" s="367"/>
    </row>
    <row r="895" spans="1:1" ht="15.75" customHeight="1" x14ac:dyDescent="0.2">
      <c r="A895" s="367"/>
    </row>
    <row r="896" spans="1:1" ht="15.75" customHeight="1" x14ac:dyDescent="0.2">
      <c r="A896" s="367"/>
    </row>
    <row r="897" spans="1:1" ht="15.75" customHeight="1" x14ac:dyDescent="0.2">
      <c r="A897" s="367"/>
    </row>
    <row r="898" spans="1:1" ht="15.75" customHeight="1" x14ac:dyDescent="0.2">
      <c r="A898" s="367"/>
    </row>
    <row r="899" spans="1:1" ht="15.75" customHeight="1" x14ac:dyDescent="0.2">
      <c r="A899" s="367"/>
    </row>
    <row r="900" spans="1:1" ht="15.75" customHeight="1" x14ac:dyDescent="0.2">
      <c r="A900" s="367"/>
    </row>
    <row r="901" spans="1:1" ht="15.75" customHeight="1" x14ac:dyDescent="0.2">
      <c r="A901" s="367"/>
    </row>
    <row r="902" spans="1:1" ht="15.75" customHeight="1" x14ac:dyDescent="0.2">
      <c r="A902" s="367"/>
    </row>
    <row r="903" spans="1:1" ht="15.75" customHeight="1" x14ac:dyDescent="0.2">
      <c r="A903" s="367"/>
    </row>
    <row r="904" spans="1:1" ht="15.75" customHeight="1" x14ac:dyDescent="0.2">
      <c r="A904" s="367"/>
    </row>
    <row r="905" spans="1:1" ht="15.75" customHeight="1" x14ac:dyDescent="0.2">
      <c r="A905" s="367"/>
    </row>
    <row r="906" spans="1:1" ht="15.75" customHeight="1" x14ac:dyDescent="0.2">
      <c r="A906" s="367"/>
    </row>
    <row r="907" spans="1:1" ht="15.75" customHeight="1" x14ac:dyDescent="0.2">
      <c r="A907" s="367"/>
    </row>
    <row r="908" spans="1:1" ht="15.75" customHeight="1" x14ac:dyDescent="0.2">
      <c r="A908" s="367"/>
    </row>
    <row r="909" spans="1:1" ht="15.75" customHeight="1" x14ac:dyDescent="0.2">
      <c r="A909" s="367"/>
    </row>
    <row r="910" spans="1:1" ht="15.75" customHeight="1" x14ac:dyDescent="0.2">
      <c r="A910" s="367"/>
    </row>
    <row r="911" spans="1:1" ht="15.75" customHeight="1" x14ac:dyDescent="0.2">
      <c r="A911" s="367"/>
    </row>
    <row r="912" spans="1:1" ht="15.75" customHeight="1" x14ac:dyDescent="0.2">
      <c r="A912" s="367"/>
    </row>
    <row r="913" spans="1:1" ht="15.75" customHeight="1" x14ac:dyDescent="0.2">
      <c r="A913" s="367"/>
    </row>
    <row r="914" spans="1:1" ht="15.75" customHeight="1" x14ac:dyDescent="0.2">
      <c r="A914" s="367"/>
    </row>
    <row r="915" spans="1:1" ht="15.75" customHeight="1" x14ac:dyDescent="0.2">
      <c r="A915" s="367"/>
    </row>
    <row r="916" spans="1:1" ht="15.75" customHeight="1" x14ac:dyDescent="0.2">
      <c r="A916" s="367"/>
    </row>
    <row r="917" spans="1:1" ht="15.75" customHeight="1" x14ac:dyDescent="0.2">
      <c r="A917" s="367"/>
    </row>
    <row r="918" spans="1:1" ht="15.75" customHeight="1" x14ac:dyDescent="0.2">
      <c r="A918" s="367"/>
    </row>
    <row r="919" spans="1:1" ht="15.75" customHeight="1" x14ac:dyDescent="0.2">
      <c r="A919" s="367"/>
    </row>
    <row r="920" spans="1:1" ht="15.75" customHeight="1" x14ac:dyDescent="0.2">
      <c r="A920" s="367"/>
    </row>
    <row r="921" spans="1:1" ht="15.75" customHeight="1" x14ac:dyDescent="0.2">
      <c r="A921" s="367"/>
    </row>
    <row r="922" spans="1:1" ht="15.75" customHeight="1" x14ac:dyDescent="0.2">
      <c r="A922" s="367"/>
    </row>
    <row r="923" spans="1:1" ht="15.75" customHeight="1" x14ac:dyDescent="0.2">
      <c r="A923" s="367"/>
    </row>
    <row r="924" spans="1:1" ht="15.75" customHeight="1" x14ac:dyDescent="0.2">
      <c r="A924" s="367"/>
    </row>
    <row r="925" spans="1:1" ht="15.75" customHeight="1" x14ac:dyDescent="0.2">
      <c r="A925" s="367"/>
    </row>
    <row r="926" spans="1:1" ht="15.75" customHeight="1" x14ac:dyDescent="0.2">
      <c r="A926" s="367"/>
    </row>
    <row r="927" spans="1:1" ht="15.75" customHeight="1" x14ac:dyDescent="0.2">
      <c r="A927" s="367"/>
    </row>
    <row r="928" spans="1:1" ht="15.75" customHeight="1" x14ac:dyDescent="0.2">
      <c r="A928" s="367"/>
    </row>
    <row r="929" spans="1:1" ht="15.75" customHeight="1" x14ac:dyDescent="0.2">
      <c r="A929" s="367"/>
    </row>
    <row r="930" spans="1:1" ht="15.75" customHeight="1" x14ac:dyDescent="0.2">
      <c r="A930" s="367"/>
    </row>
    <row r="931" spans="1:1" ht="15.75" customHeight="1" x14ac:dyDescent="0.2">
      <c r="A931" s="367"/>
    </row>
    <row r="932" spans="1:1" ht="15.75" customHeight="1" x14ac:dyDescent="0.2">
      <c r="A932" s="367"/>
    </row>
    <row r="933" spans="1:1" ht="15.75" customHeight="1" x14ac:dyDescent="0.2">
      <c r="A933" s="367"/>
    </row>
    <row r="934" spans="1:1" ht="15.75" customHeight="1" x14ac:dyDescent="0.2">
      <c r="A934" s="367"/>
    </row>
    <row r="935" spans="1:1" ht="15.75" customHeight="1" x14ac:dyDescent="0.2">
      <c r="A935" s="367"/>
    </row>
    <row r="936" spans="1:1" ht="15.75" customHeight="1" x14ac:dyDescent="0.2">
      <c r="A936" s="367"/>
    </row>
    <row r="937" spans="1:1" ht="15.75" customHeight="1" x14ac:dyDescent="0.2">
      <c r="A937" s="367"/>
    </row>
    <row r="938" spans="1:1" ht="15.75" customHeight="1" x14ac:dyDescent="0.2">
      <c r="A938" s="367"/>
    </row>
    <row r="939" spans="1:1" ht="15.75" customHeight="1" x14ac:dyDescent="0.2">
      <c r="A939" s="367"/>
    </row>
    <row r="940" spans="1:1" ht="15.75" customHeight="1" x14ac:dyDescent="0.2">
      <c r="A940" s="367"/>
    </row>
    <row r="941" spans="1:1" ht="15.75" customHeight="1" x14ac:dyDescent="0.2">
      <c r="A941" s="367"/>
    </row>
    <row r="942" spans="1:1" ht="15.75" customHeight="1" x14ac:dyDescent="0.2">
      <c r="A942" s="367"/>
    </row>
    <row r="943" spans="1:1" ht="15.75" customHeight="1" x14ac:dyDescent="0.2">
      <c r="A943" s="367"/>
    </row>
    <row r="944" spans="1:1" ht="15.75" customHeight="1" x14ac:dyDescent="0.2">
      <c r="A944" s="367"/>
    </row>
    <row r="945" spans="1:1" ht="15.75" customHeight="1" x14ac:dyDescent="0.2">
      <c r="A945" s="367"/>
    </row>
    <row r="946" spans="1:1" ht="15.75" customHeight="1" x14ac:dyDescent="0.2">
      <c r="A946" s="367"/>
    </row>
    <row r="947" spans="1:1" ht="15.75" customHeight="1" x14ac:dyDescent="0.2">
      <c r="A947" s="367"/>
    </row>
    <row r="948" spans="1:1" ht="15.75" customHeight="1" x14ac:dyDescent="0.2">
      <c r="A948" s="367"/>
    </row>
    <row r="949" spans="1:1" ht="15.75" customHeight="1" x14ac:dyDescent="0.2">
      <c r="A949" s="367"/>
    </row>
    <row r="950" spans="1:1" ht="15.75" customHeight="1" x14ac:dyDescent="0.2">
      <c r="A950" s="367"/>
    </row>
    <row r="951" spans="1:1" ht="15.75" customHeight="1" x14ac:dyDescent="0.2">
      <c r="A951" s="367"/>
    </row>
    <row r="952" spans="1:1" ht="15.75" customHeight="1" x14ac:dyDescent="0.2">
      <c r="A952" s="367"/>
    </row>
    <row r="953" spans="1:1" ht="15.75" customHeight="1" x14ac:dyDescent="0.2">
      <c r="A953" s="367"/>
    </row>
    <row r="954" spans="1:1" ht="15.75" customHeight="1" x14ac:dyDescent="0.2">
      <c r="A954" s="367"/>
    </row>
    <row r="955" spans="1:1" ht="15.75" customHeight="1" x14ac:dyDescent="0.2">
      <c r="A955" s="367"/>
    </row>
    <row r="956" spans="1:1" ht="15.75" customHeight="1" x14ac:dyDescent="0.2">
      <c r="A956" s="367"/>
    </row>
    <row r="957" spans="1:1" ht="15.75" customHeight="1" x14ac:dyDescent="0.2">
      <c r="A957" s="367"/>
    </row>
    <row r="958" spans="1:1" ht="15.75" customHeight="1" x14ac:dyDescent="0.2">
      <c r="A958" s="367"/>
    </row>
    <row r="959" spans="1:1" ht="15.75" customHeight="1" x14ac:dyDescent="0.2">
      <c r="A959" s="367"/>
    </row>
    <row r="960" spans="1:1" ht="15.75" customHeight="1" x14ac:dyDescent="0.2">
      <c r="A960" s="367"/>
    </row>
    <row r="961" spans="1:1" ht="15.75" customHeight="1" x14ac:dyDescent="0.2">
      <c r="A961" s="367"/>
    </row>
    <row r="962" spans="1:1" ht="15.75" customHeight="1" x14ac:dyDescent="0.2">
      <c r="A962" s="367"/>
    </row>
    <row r="963" spans="1:1" ht="15.75" customHeight="1" x14ac:dyDescent="0.2">
      <c r="A963" s="367"/>
    </row>
    <row r="964" spans="1:1" ht="15.75" customHeight="1" x14ac:dyDescent="0.2">
      <c r="A964" s="367"/>
    </row>
    <row r="965" spans="1:1" ht="15.75" customHeight="1" x14ac:dyDescent="0.2">
      <c r="A965" s="367"/>
    </row>
    <row r="966" spans="1:1" ht="15.75" customHeight="1" x14ac:dyDescent="0.2">
      <c r="A966" s="367"/>
    </row>
    <row r="967" spans="1:1" ht="15.75" customHeight="1" x14ac:dyDescent="0.2">
      <c r="A967" s="367"/>
    </row>
    <row r="968" spans="1:1" ht="15.75" customHeight="1" x14ac:dyDescent="0.2">
      <c r="A968" s="367"/>
    </row>
    <row r="969" spans="1:1" ht="15.75" customHeight="1" x14ac:dyDescent="0.2">
      <c r="A969" s="367"/>
    </row>
    <row r="970" spans="1:1" ht="15.75" customHeight="1" x14ac:dyDescent="0.2">
      <c r="A970" s="367"/>
    </row>
    <row r="971" spans="1:1" ht="15.75" customHeight="1" x14ac:dyDescent="0.2">
      <c r="A971" s="367"/>
    </row>
    <row r="972" spans="1:1" ht="15.75" customHeight="1" x14ac:dyDescent="0.2">
      <c r="A972" s="367"/>
    </row>
    <row r="973" spans="1:1" ht="15.75" customHeight="1" x14ac:dyDescent="0.2">
      <c r="A973" s="367"/>
    </row>
    <row r="974" spans="1:1" ht="15.75" customHeight="1" x14ac:dyDescent="0.2">
      <c r="A974" s="367"/>
    </row>
    <row r="975" spans="1:1" ht="15.75" customHeight="1" x14ac:dyDescent="0.2">
      <c r="A975" s="367"/>
    </row>
    <row r="976" spans="1:1" ht="15.75" customHeight="1" x14ac:dyDescent="0.2">
      <c r="A976" s="367"/>
    </row>
    <row r="977" spans="1:1" ht="15.75" customHeight="1" x14ac:dyDescent="0.2">
      <c r="A977" s="367"/>
    </row>
    <row r="978" spans="1:1" ht="15.75" customHeight="1" x14ac:dyDescent="0.2">
      <c r="A978" s="367"/>
    </row>
    <row r="979" spans="1:1" ht="15.75" customHeight="1" x14ac:dyDescent="0.2">
      <c r="A979" s="367"/>
    </row>
    <row r="980" spans="1:1" ht="15.75" customHeight="1" x14ac:dyDescent="0.2">
      <c r="A980" s="367"/>
    </row>
    <row r="981" spans="1:1" ht="15.75" customHeight="1" x14ac:dyDescent="0.2">
      <c r="A981" s="367"/>
    </row>
    <row r="982" spans="1:1" ht="15.75" customHeight="1" x14ac:dyDescent="0.2">
      <c r="A982" s="367"/>
    </row>
    <row r="983" spans="1:1" ht="15.75" customHeight="1" x14ac:dyDescent="0.2">
      <c r="A983" s="367"/>
    </row>
    <row r="984" spans="1:1" ht="15.75" customHeight="1" x14ac:dyDescent="0.2">
      <c r="A984" s="367"/>
    </row>
    <row r="985" spans="1:1" ht="15.75" customHeight="1" x14ac:dyDescent="0.2">
      <c r="A985" s="367"/>
    </row>
    <row r="986" spans="1:1" ht="15.75" customHeight="1" x14ac:dyDescent="0.2">
      <c r="A986" s="367"/>
    </row>
    <row r="987" spans="1:1" ht="15.75" customHeight="1" x14ac:dyDescent="0.2">
      <c r="A987" s="367"/>
    </row>
    <row r="988" spans="1:1" ht="15.75" customHeight="1" x14ac:dyDescent="0.2">
      <c r="A988" s="367"/>
    </row>
    <row r="989" spans="1:1" ht="15.75" customHeight="1" x14ac:dyDescent="0.2">
      <c r="A989" s="367"/>
    </row>
    <row r="990" spans="1:1" ht="15.75" customHeight="1" x14ac:dyDescent="0.2">
      <c r="A990" s="367"/>
    </row>
    <row r="991" spans="1:1" ht="15.75" customHeight="1" x14ac:dyDescent="0.2">
      <c r="A991" s="367"/>
    </row>
    <row r="992" spans="1:1" ht="15.75" customHeight="1" x14ac:dyDescent="0.2">
      <c r="A992" s="367"/>
    </row>
    <row r="993" spans="1:1" ht="15.75" customHeight="1" x14ac:dyDescent="0.2">
      <c r="A993" s="367"/>
    </row>
    <row r="994" spans="1:1" ht="15.75" customHeight="1" x14ac:dyDescent="0.2">
      <c r="A994" s="367"/>
    </row>
    <row r="995" spans="1:1" ht="15.75" customHeight="1" x14ac:dyDescent="0.2">
      <c r="A995" s="367"/>
    </row>
    <row r="996" spans="1:1" ht="15.75" customHeight="1" x14ac:dyDescent="0.2">
      <c r="A996" s="367"/>
    </row>
    <row r="997" spans="1:1" ht="15.75" customHeight="1" x14ac:dyDescent="0.2">
      <c r="A997" s="367"/>
    </row>
    <row r="998" spans="1:1" ht="15.75" customHeight="1" x14ac:dyDescent="0.2">
      <c r="A998" s="367"/>
    </row>
    <row r="999" spans="1:1" ht="15.75" customHeight="1" x14ac:dyDescent="0.2">
      <c r="A999" s="367"/>
    </row>
    <row r="1000" spans="1:1" ht="15.75" customHeight="1" x14ac:dyDescent="0.2">
      <c r="A1000" s="367"/>
    </row>
    <row r="1001" spans="1:1" ht="15.75" customHeight="1" x14ac:dyDescent="0.2">
      <c r="A1001" s="367"/>
    </row>
    <row r="1002" spans="1:1" ht="15.75" customHeight="1" x14ac:dyDescent="0.2">
      <c r="A1002" s="367"/>
    </row>
    <row r="1003" spans="1:1" ht="15.75" customHeight="1" x14ac:dyDescent="0.2">
      <c r="A1003" s="367"/>
    </row>
    <row r="1004" spans="1:1" ht="15.75" customHeight="1" x14ac:dyDescent="0.2">
      <c r="A1004" s="367"/>
    </row>
    <row r="1005" spans="1:1" ht="15.75" customHeight="1" x14ac:dyDescent="0.2">
      <c r="A1005" s="367"/>
    </row>
    <row r="1006" spans="1:1" ht="15.75" customHeight="1" x14ac:dyDescent="0.2">
      <c r="A1006" s="367"/>
    </row>
    <row r="1007" spans="1:1" ht="15.75" customHeight="1" x14ac:dyDescent="0.2">
      <c r="A1007" s="367"/>
    </row>
    <row r="1008" spans="1:1" ht="15.75" customHeight="1" x14ac:dyDescent="0.2">
      <c r="A1008" s="367"/>
    </row>
    <row r="1009" spans="1:1" ht="15.75" customHeight="1" x14ac:dyDescent="0.2">
      <c r="A1009" s="367"/>
    </row>
    <row r="1010" spans="1:1" ht="15.75" customHeight="1" x14ac:dyDescent="0.2">
      <c r="A1010" s="367"/>
    </row>
    <row r="1011" spans="1:1" ht="15.75" customHeight="1" x14ac:dyDescent="0.2">
      <c r="A1011" s="367"/>
    </row>
    <row r="1012" spans="1:1" ht="15.75" customHeight="1" x14ac:dyDescent="0.2">
      <c r="A1012" s="367"/>
    </row>
    <row r="1013" spans="1:1" ht="15.75" customHeight="1" x14ac:dyDescent="0.2">
      <c r="A1013" s="367"/>
    </row>
    <row r="1014" spans="1:1" ht="15.75" customHeight="1" x14ac:dyDescent="0.2">
      <c r="A1014" s="367"/>
    </row>
    <row r="1015" spans="1:1" ht="15.75" customHeight="1" x14ac:dyDescent="0.2">
      <c r="A1015" s="367"/>
    </row>
    <row r="1016" spans="1:1" ht="15.75" customHeight="1" x14ac:dyDescent="0.2">
      <c r="A1016" s="367"/>
    </row>
    <row r="1017" spans="1:1" ht="15.75" customHeight="1" x14ac:dyDescent="0.2">
      <c r="A1017" s="367"/>
    </row>
    <row r="1018" spans="1:1" ht="15.75" customHeight="1" x14ac:dyDescent="0.2">
      <c r="A1018" s="367"/>
    </row>
    <row r="1019" spans="1:1" ht="15.75" customHeight="1" x14ac:dyDescent="0.2">
      <c r="A1019" s="367"/>
    </row>
    <row r="1020" spans="1:1" ht="15.75" customHeight="1" x14ac:dyDescent="0.2">
      <c r="A1020" s="367"/>
    </row>
    <row r="1021" spans="1:1" ht="15.75" customHeight="1" x14ac:dyDescent="0.2">
      <c r="A1021" s="367"/>
    </row>
    <row r="1022" spans="1:1" ht="15.75" customHeight="1" x14ac:dyDescent="0.2">
      <c r="A1022" s="367"/>
    </row>
    <row r="1023" spans="1:1" ht="15.75" customHeight="1" x14ac:dyDescent="0.2">
      <c r="A1023" s="367"/>
    </row>
    <row r="1024" spans="1:1" ht="15.75" customHeight="1" x14ac:dyDescent="0.2">
      <c r="A1024" s="367"/>
    </row>
    <row r="1025" spans="1:1" ht="15.75" customHeight="1" x14ac:dyDescent="0.2">
      <c r="A1025" s="367"/>
    </row>
    <row r="1026" spans="1:1" ht="15.75" customHeight="1" x14ac:dyDescent="0.2">
      <c r="A1026" s="367"/>
    </row>
    <row r="1027" spans="1:1" ht="15.75" customHeight="1" x14ac:dyDescent="0.2">
      <c r="A1027" s="367"/>
    </row>
    <row r="1028" spans="1:1" ht="15.75" customHeight="1" x14ac:dyDescent="0.2">
      <c r="A1028" s="367"/>
    </row>
  </sheetData>
  <mergeCells count="793">
    <mergeCell ref="A565:B565"/>
    <mergeCell ref="A566:B566"/>
    <mergeCell ref="A567:B567"/>
    <mergeCell ref="A568:B568"/>
    <mergeCell ref="A569:B569"/>
    <mergeCell ref="A570:B570"/>
    <mergeCell ref="A558:B558"/>
    <mergeCell ref="C558:D558"/>
    <mergeCell ref="A561:B561"/>
    <mergeCell ref="A562:B562"/>
    <mergeCell ref="A563:B563"/>
    <mergeCell ref="A564:B564"/>
    <mergeCell ref="C554:D554"/>
    <mergeCell ref="A555:B555"/>
    <mergeCell ref="C555:D555"/>
    <mergeCell ref="A556:B556"/>
    <mergeCell ref="C556:D556"/>
    <mergeCell ref="A557:B557"/>
    <mergeCell ref="C557:D557"/>
    <mergeCell ref="A543:B543"/>
    <mergeCell ref="A544:B544"/>
    <mergeCell ref="A552:B552"/>
    <mergeCell ref="C552:D552"/>
    <mergeCell ref="A553:B553"/>
    <mergeCell ref="C553:D553"/>
    <mergeCell ref="A537:B537"/>
    <mergeCell ref="A538:B538"/>
    <mergeCell ref="A539:B539"/>
    <mergeCell ref="A540:B540"/>
    <mergeCell ref="A541:B541"/>
    <mergeCell ref="A542:B542"/>
    <mergeCell ref="A531:B531"/>
    <mergeCell ref="C531:D531"/>
    <mergeCell ref="A532:P532"/>
    <mergeCell ref="A534:B534"/>
    <mergeCell ref="A535:B535"/>
    <mergeCell ref="A536:B536"/>
    <mergeCell ref="A528:B528"/>
    <mergeCell ref="C528:D528"/>
    <mergeCell ref="A529:B529"/>
    <mergeCell ref="C529:D529"/>
    <mergeCell ref="A530:B530"/>
    <mergeCell ref="C530:D530"/>
    <mergeCell ref="C524:D524"/>
    <mergeCell ref="A525:B525"/>
    <mergeCell ref="C525:D525"/>
    <mergeCell ref="A526:B526"/>
    <mergeCell ref="C526:D526"/>
    <mergeCell ref="A527:B527"/>
    <mergeCell ref="C527:D527"/>
    <mergeCell ref="A518:B518"/>
    <mergeCell ref="A519:B519"/>
    <mergeCell ref="A522:B522"/>
    <mergeCell ref="C522:D522"/>
    <mergeCell ref="A523:B523"/>
    <mergeCell ref="C523:D523"/>
    <mergeCell ref="A512:B512"/>
    <mergeCell ref="A513:B513"/>
    <mergeCell ref="A514:B514"/>
    <mergeCell ref="A515:B515"/>
    <mergeCell ref="A516:B516"/>
    <mergeCell ref="A517:B517"/>
    <mergeCell ref="A505:B505"/>
    <mergeCell ref="C505:D505"/>
    <mergeCell ref="A506:B506"/>
    <mergeCell ref="C506:D506"/>
    <mergeCell ref="A510:B510"/>
    <mergeCell ref="A511:B511"/>
    <mergeCell ref="A501:B501"/>
    <mergeCell ref="C501:D501"/>
    <mergeCell ref="C502:D502"/>
    <mergeCell ref="A503:B503"/>
    <mergeCell ref="C503:D503"/>
    <mergeCell ref="A504:B504"/>
    <mergeCell ref="C504:D504"/>
    <mergeCell ref="A496:B496"/>
    <mergeCell ref="C496:D496"/>
    <mergeCell ref="A497:B497"/>
    <mergeCell ref="C497:D497"/>
    <mergeCell ref="A499:P499"/>
    <mergeCell ref="C500:D500"/>
    <mergeCell ref="G490:J490"/>
    <mergeCell ref="G491:J491"/>
    <mergeCell ref="G492:J492"/>
    <mergeCell ref="G493:J493"/>
    <mergeCell ref="A494:P494"/>
    <mergeCell ref="A495:D495"/>
    <mergeCell ref="G484:J484"/>
    <mergeCell ref="G485:J485"/>
    <mergeCell ref="G486:J486"/>
    <mergeCell ref="G487:J487"/>
    <mergeCell ref="G488:J488"/>
    <mergeCell ref="G489:J489"/>
    <mergeCell ref="B481:C481"/>
    <mergeCell ref="G481:J481"/>
    <mergeCell ref="B482:C482"/>
    <mergeCell ref="G482:J482"/>
    <mergeCell ref="B483:C483"/>
    <mergeCell ref="G483:J483"/>
    <mergeCell ref="B478:C478"/>
    <mergeCell ref="G478:J478"/>
    <mergeCell ref="B479:C479"/>
    <mergeCell ref="G479:J479"/>
    <mergeCell ref="B480:C480"/>
    <mergeCell ref="G480:J480"/>
    <mergeCell ref="J472:K472"/>
    <mergeCell ref="L472:M472"/>
    <mergeCell ref="J473:K473"/>
    <mergeCell ref="L473:M473"/>
    <mergeCell ref="G476:J476"/>
    <mergeCell ref="B477:C477"/>
    <mergeCell ref="G477:J477"/>
    <mergeCell ref="J469:K469"/>
    <mergeCell ref="L469:M469"/>
    <mergeCell ref="J470:K470"/>
    <mergeCell ref="L470:M470"/>
    <mergeCell ref="J471:K471"/>
    <mergeCell ref="L471:M471"/>
    <mergeCell ref="J466:K466"/>
    <mergeCell ref="L466:M466"/>
    <mergeCell ref="J467:K467"/>
    <mergeCell ref="L467:M467"/>
    <mergeCell ref="J468:K468"/>
    <mergeCell ref="L468:M468"/>
    <mergeCell ref="J463:K463"/>
    <mergeCell ref="L463:M463"/>
    <mergeCell ref="J464:K464"/>
    <mergeCell ref="L464:M464"/>
    <mergeCell ref="J465:K465"/>
    <mergeCell ref="L465:M465"/>
    <mergeCell ref="J460:K460"/>
    <mergeCell ref="L460:M460"/>
    <mergeCell ref="J461:K461"/>
    <mergeCell ref="L461:M461"/>
    <mergeCell ref="J462:K462"/>
    <mergeCell ref="L462:M462"/>
    <mergeCell ref="J457:K457"/>
    <mergeCell ref="L457:M457"/>
    <mergeCell ref="J458:K458"/>
    <mergeCell ref="L458:M458"/>
    <mergeCell ref="J459:K459"/>
    <mergeCell ref="L459:M459"/>
    <mergeCell ref="J454:K454"/>
    <mergeCell ref="L454:M454"/>
    <mergeCell ref="J455:K455"/>
    <mergeCell ref="L455:M455"/>
    <mergeCell ref="J456:K456"/>
    <mergeCell ref="L456:M456"/>
    <mergeCell ref="J451:K451"/>
    <mergeCell ref="L451:M451"/>
    <mergeCell ref="J452:K452"/>
    <mergeCell ref="L452:M452"/>
    <mergeCell ref="J453:K453"/>
    <mergeCell ref="L453:M453"/>
    <mergeCell ref="J448:K448"/>
    <mergeCell ref="L448:M448"/>
    <mergeCell ref="J449:K449"/>
    <mergeCell ref="L449:M449"/>
    <mergeCell ref="J450:K450"/>
    <mergeCell ref="L450:M450"/>
    <mergeCell ref="J445:K445"/>
    <mergeCell ref="L445:M445"/>
    <mergeCell ref="J446:K446"/>
    <mergeCell ref="L446:M446"/>
    <mergeCell ref="J447:K447"/>
    <mergeCell ref="L447:M447"/>
    <mergeCell ref="B439:C439"/>
    <mergeCell ref="B440:C440"/>
    <mergeCell ref="B441:C441"/>
    <mergeCell ref="B442:C442"/>
    <mergeCell ref="J444:K444"/>
    <mergeCell ref="L444:M444"/>
    <mergeCell ref="J434:K434"/>
    <mergeCell ref="L434:M434"/>
    <mergeCell ref="J435:K435"/>
    <mergeCell ref="L435:M435"/>
    <mergeCell ref="B437:C437"/>
    <mergeCell ref="B438:C438"/>
    <mergeCell ref="J431:K431"/>
    <mergeCell ref="L431:M431"/>
    <mergeCell ref="J432:K432"/>
    <mergeCell ref="L432:M432"/>
    <mergeCell ref="J433:K433"/>
    <mergeCell ref="L433:M433"/>
    <mergeCell ref="J428:K428"/>
    <mergeCell ref="L428:M428"/>
    <mergeCell ref="J429:K429"/>
    <mergeCell ref="L429:M429"/>
    <mergeCell ref="J430:K430"/>
    <mergeCell ref="L430:M430"/>
    <mergeCell ref="J425:K425"/>
    <mergeCell ref="L425:M425"/>
    <mergeCell ref="J426:K426"/>
    <mergeCell ref="L426:M426"/>
    <mergeCell ref="J427:K427"/>
    <mergeCell ref="L427:M427"/>
    <mergeCell ref="L421:M421"/>
    <mergeCell ref="J422:K422"/>
    <mergeCell ref="L422:M422"/>
    <mergeCell ref="J423:K423"/>
    <mergeCell ref="L423:M423"/>
    <mergeCell ref="J424:K424"/>
    <mergeCell ref="L424:M424"/>
    <mergeCell ref="B415:C415"/>
    <mergeCell ref="B416:C416"/>
    <mergeCell ref="B417:C417"/>
    <mergeCell ref="B418:C418"/>
    <mergeCell ref="B419:C419"/>
    <mergeCell ref="J421:K421"/>
    <mergeCell ref="J410:K410"/>
    <mergeCell ref="L410:M410"/>
    <mergeCell ref="J411:K411"/>
    <mergeCell ref="L411:M411"/>
    <mergeCell ref="J412:K412"/>
    <mergeCell ref="B414:C414"/>
    <mergeCell ref="J407:K407"/>
    <mergeCell ref="L407:M407"/>
    <mergeCell ref="J408:K408"/>
    <mergeCell ref="L408:M408"/>
    <mergeCell ref="J409:K409"/>
    <mergeCell ref="L409:M409"/>
    <mergeCell ref="J404:K404"/>
    <mergeCell ref="L404:M404"/>
    <mergeCell ref="J405:K405"/>
    <mergeCell ref="L405:M405"/>
    <mergeCell ref="J406:K406"/>
    <mergeCell ref="L406:M406"/>
    <mergeCell ref="J401:K401"/>
    <mergeCell ref="L401:M401"/>
    <mergeCell ref="J402:K402"/>
    <mergeCell ref="L402:M402"/>
    <mergeCell ref="J403:K403"/>
    <mergeCell ref="L403:M403"/>
    <mergeCell ref="J398:K398"/>
    <mergeCell ref="L398:M398"/>
    <mergeCell ref="J399:K399"/>
    <mergeCell ref="L399:M399"/>
    <mergeCell ref="J400:K400"/>
    <mergeCell ref="L400:M400"/>
    <mergeCell ref="B391:C391"/>
    <mergeCell ref="B392:C392"/>
    <mergeCell ref="B393:C393"/>
    <mergeCell ref="B394:C394"/>
    <mergeCell ref="B395:C395"/>
    <mergeCell ref="B396:C396"/>
    <mergeCell ref="J387:K387"/>
    <mergeCell ref="L387:M387"/>
    <mergeCell ref="J388:K388"/>
    <mergeCell ref="L388:M388"/>
    <mergeCell ref="J389:K389"/>
    <mergeCell ref="L389:M389"/>
    <mergeCell ref="J384:K384"/>
    <mergeCell ref="L384:M384"/>
    <mergeCell ref="J385:K385"/>
    <mergeCell ref="L385:M385"/>
    <mergeCell ref="J386:K386"/>
    <mergeCell ref="L386:M386"/>
    <mergeCell ref="J381:K381"/>
    <mergeCell ref="L381:M381"/>
    <mergeCell ref="J382:K382"/>
    <mergeCell ref="L382:M382"/>
    <mergeCell ref="J383:K383"/>
    <mergeCell ref="L383:M383"/>
    <mergeCell ref="J378:K378"/>
    <mergeCell ref="L378:M378"/>
    <mergeCell ref="J379:K379"/>
    <mergeCell ref="L379:M379"/>
    <mergeCell ref="J380:K380"/>
    <mergeCell ref="L380:M380"/>
    <mergeCell ref="J374:K374"/>
    <mergeCell ref="L374:M374"/>
    <mergeCell ref="J375:K375"/>
    <mergeCell ref="L375:M375"/>
    <mergeCell ref="L376:M376"/>
    <mergeCell ref="J377:K377"/>
    <mergeCell ref="L377:M377"/>
    <mergeCell ref="B368:C368"/>
    <mergeCell ref="B369:C369"/>
    <mergeCell ref="B370:C370"/>
    <mergeCell ref="B371:C371"/>
    <mergeCell ref="J373:K373"/>
    <mergeCell ref="L373:M373"/>
    <mergeCell ref="J363:K363"/>
    <mergeCell ref="L363:M363"/>
    <mergeCell ref="J364:K364"/>
    <mergeCell ref="L364:M364"/>
    <mergeCell ref="B366:C366"/>
    <mergeCell ref="B367:C367"/>
    <mergeCell ref="J360:K360"/>
    <mergeCell ref="L360:M360"/>
    <mergeCell ref="J361:K361"/>
    <mergeCell ref="L361:M361"/>
    <mergeCell ref="J362:K362"/>
    <mergeCell ref="L362:M362"/>
    <mergeCell ref="J357:K357"/>
    <mergeCell ref="L357:M357"/>
    <mergeCell ref="J358:K358"/>
    <mergeCell ref="L358:M358"/>
    <mergeCell ref="J359:K359"/>
    <mergeCell ref="L359:M359"/>
    <mergeCell ref="B351:C351"/>
    <mergeCell ref="B352:C352"/>
    <mergeCell ref="B353:C353"/>
    <mergeCell ref="B354:C354"/>
    <mergeCell ref="J356:K356"/>
    <mergeCell ref="L356:M356"/>
    <mergeCell ref="J346:K346"/>
    <mergeCell ref="L346:M346"/>
    <mergeCell ref="J347:K347"/>
    <mergeCell ref="L347:M347"/>
    <mergeCell ref="B349:C349"/>
    <mergeCell ref="B350:C350"/>
    <mergeCell ref="J343:K343"/>
    <mergeCell ref="L343:M343"/>
    <mergeCell ref="J344:K344"/>
    <mergeCell ref="L344:M344"/>
    <mergeCell ref="J345:K345"/>
    <mergeCell ref="L345:M345"/>
    <mergeCell ref="J340:K340"/>
    <mergeCell ref="L340:M340"/>
    <mergeCell ref="J341:K341"/>
    <mergeCell ref="L341:M341"/>
    <mergeCell ref="J342:K342"/>
    <mergeCell ref="L342:M342"/>
    <mergeCell ref="J337:K337"/>
    <mergeCell ref="L337:M337"/>
    <mergeCell ref="J338:K338"/>
    <mergeCell ref="L338:M338"/>
    <mergeCell ref="J339:K339"/>
    <mergeCell ref="L339:M339"/>
    <mergeCell ref="L333:M333"/>
    <mergeCell ref="J334:K334"/>
    <mergeCell ref="L334:M334"/>
    <mergeCell ref="J335:K335"/>
    <mergeCell ref="L335:M335"/>
    <mergeCell ref="J336:K336"/>
    <mergeCell ref="L336:M336"/>
    <mergeCell ref="B327:C327"/>
    <mergeCell ref="B328:C328"/>
    <mergeCell ref="B329:C329"/>
    <mergeCell ref="B330:C330"/>
    <mergeCell ref="B331:C331"/>
    <mergeCell ref="J333:K333"/>
    <mergeCell ref="L322:M322"/>
    <mergeCell ref="J323:K323"/>
    <mergeCell ref="L323:M323"/>
    <mergeCell ref="J324:K324"/>
    <mergeCell ref="L324:M324"/>
    <mergeCell ref="B326:C326"/>
    <mergeCell ref="B317:C317"/>
    <mergeCell ref="J319:K319"/>
    <mergeCell ref="L319:M319"/>
    <mergeCell ref="J320:K320"/>
    <mergeCell ref="L320:M320"/>
    <mergeCell ref="L321:M321"/>
    <mergeCell ref="L310:M310"/>
    <mergeCell ref="B312:C312"/>
    <mergeCell ref="B313:C313"/>
    <mergeCell ref="B314:C314"/>
    <mergeCell ref="B315:C315"/>
    <mergeCell ref="B316:C316"/>
    <mergeCell ref="L305:M305"/>
    <mergeCell ref="J306:K306"/>
    <mergeCell ref="L306:M306"/>
    <mergeCell ref="L307:M307"/>
    <mergeCell ref="L308:M308"/>
    <mergeCell ref="L309:M309"/>
    <mergeCell ref="L299:M299"/>
    <mergeCell ref="L300:M300"/>
    <mergeCell ref="L301:M301"/>
    <mergeCell ref="L302:M302"/>
    <mergeCell ref="L303:M303"/>
    <mergeCell ref="L304:M304"/>
    <mergeCell ref="J295:K295"/>
    <mergeCell ref="L295:M295"/>
    <mergeCell ref="L296:M296"/>
    <mergeCell ref="J297:K297"/>
    <mergeCell ref="L297:M297"/>
    <mergeCell ref="L298:M298"/>
    <mergeCell ref="B289:C289"/>
    <mergeCell ref="B290:C290"/>
    <mergeCell ref="B291:C291"/>
    <mergeCell ref="B292:C292"/>
    <mergeCell ref="J294:K294"/>
    <mergeCell ref="L294:M294"/>
    <mergeCell ref="J284:K284"/>
    <mergeCell ref="L284:M284"/>
    <mergeCell ref="J285:K285"/>
    <mergeCell ref="L285:M285"/>
    <mergeCell ref="B287:C287"/>
    <mergeCell ref="B288:C288"/>
    <mergeCell ref="J281:K281"/>
    <mergeCell ref="L281:M281"/>
    <mergeCell ref="J282:K282"/>
    <mergeCell ref="L282:M282"/>
    <mergeCell ref="J283:K283"/>
    <mergeCell ref="L283:M283"/>
    <mergeCell ref="J278:K278"/>
    <mergeCell ref="L278:M278"/>
    <mergeCell ref="J279:K279"/>
    <mergeCell ref="L279:M279"/>
    <mergeCell ref="J280:K280"/>
    <mergeCell ref="L280:M280"/>
    <mergeCell ref="B271:C271"/>
    <mergeCell ref="B272:C272"/>
    <mergeCell ref="B273:C273"/>
    <mergeCell ref="B274:C274"/>
    <mergeCell ref="B275:C275"/>
    <mergeCell ref="B276:C276"/>
    <mergeCell ref="J267:K267"/>
    <mergeCell ref="L267:M267"/>
    <mergeCell ref="J268:K268"/>
    <mergeCell ref="L268:M268"/>
    <mergeCell ref="J269:K269"/>
    <mergeCell ref="L269:M269"/>
    <mergeCell ref="J264:K264"/>
    <mergeCell ref="L264:M264"/>
    <mergeCell ref="J265:K265"/>
    <mergeCell ref="L265:M265"/>
    <mergeCell ref="J266:K266"/>
    <mergeCell ref="L266:M266"/>
    <mergeCell ref="B257:C257"/>
    <mergeCell ref="B258:C258"/>
    <mergeCell ref="B259:C259"/>
    <mergeCell ref="B260:C260"/>
    <mergeCell ref="B261:C261"/>
    <mergeCell ref="B262:C262"/>
    <mergeCell ref="J253:K253"/>
    <mergeCell ref="L253:M253"/>
    <mergeCell ref="J254:K254"/>
    <mergeCell ref="L254:M254"/>
    <mergeCell ref="J255:K255"/>
    <mergeCell ref="L255:M255"/>
    <mergeCell ref="J250:K250"/>
    <mergeCell ref="L250:M250"/>
    <mergeCell ref="J251:K251"/>
    <mergeCell ref="L251:M251"/>
    <mergeCell ref="J252:K252"/>
    <mergeCell ref="L252:M252"/>
    <mergeCell ref="G239:J239"/>
    <mergeCell ref="G240:J240"/>
    <mergeCell ref="B242:C242"/>
    <mergeCell ref="B243:B245"/>
    <mergeCell ref="A247:N247"/>
    <mergeCell ref="J249:K249"/>
    <mergeCell ref="L249:M249"/>
    <mergeCell ref="G233:J233"/>
    <mergeCell ref="G234:J234"/>
    <mergeCell ref="G235:J235"/>
    <mergeCell ref="G236:J236"/>
    <mergeCell ref="G237:J237"/>
    <mergeCell ref="G238:J238"/>
    <mergeCell ref="J228:K228"/>
    <mergeCell ref="L228:M228"/>
    <mergeCell ref="J229:K229"/>
    <mergeCell ref="L229:M229"/>
    <mergeCell ref="G231:J231"/>
    <mergeCell ref="G232:J232"/>
    <mergeCell ref="A224:N224"/>
    <mergeCell ref="J225:K225"/>
    <mergeCell ref="L225:M225"/>
    <mergeCell ref="J226:K226"/>
    <mergeCell ref="L226:M226"/>
    <mergeCell ref="J227:K227"/>
    <mergeCell ref="L227:M227"/>
    <mergeCell ref="G213:J213"/>
    <mergeCell ref="G214:J214"/>
    <mergeCell ref="G215:J215"/>
    <mergeCell ref="G216:J216"/>
    <mergeCell ref="B218:C218"/>
    <mergeCell ref="B219:B221"/>
    <mergeCell ref="G207:J207"/>
    <mergeCell ref="G208:J208"/>
    <mergeCell ref="G209:J209"/>
    <mergeCell ref="G210:J210"/>
    <mergeCell ref="G211:J211"/>
    <mergeCell ref="G212:J212"/>
    <mergeCell ref="J201:K201"/>
    <mergeCell ref="L201:M201"/>
    <mergeCell ref="J202:K202"/>
    <mergeCell ref="L202:M202"/>
    <mergeCell ref="G205:J205"/>
    <mergeCell ref="G206:J206"/>
    <mergeCell ref="G190:J190"/>
    <mergeCell ref="G191:J191"/>
    <mergeCell ref="B193:C193"/>
    <mergeCell ref="B194:B196"/>
    <mergeCell ref="A199:N199"/>
    <mergeCell ref="J200:K200"/>
    <mergeCell ref="L200:M200"/>
    <mergeCell ref="E185:F185"/>
    <mergeCell ref="G185:J185"/>
    <mergeCell ref="G186:J186"/>
    <mergeCell ref="G187:J187"/>
    <mergeCell ref="G188:J188"/>
    <mergeCell ref="G189:J189"/>
    <mergeCell ref="E182:F182"/>
    <mergeCell ref="G182:J182"/>
    <mergeCell ref="E183:F183"/>
    <mergeCell ref="G183:J183"/>
    <mergeCell ref="E184:F184"/>
    <mergeCell ref="G184:J184"/>
    <mergeCell ref="E179:F179"/>
    <mergeCell ref="G179:J179"/>
    <mergeCell ref="E180:F180"/>
    <mergeCell ref="G180:J180"/>
    <mergeCell ref="E181:F181"/>
    <mergeCell ref="G181:J181"/>
    <mergeCell ref="J174:K174"/>
    <mergeCell ref="L174:M174"/>
    <mergeCell ref="J175:K175"/>
    <mergeCell ref="L175:M175"/>
    <mergeCell ref="J176:K176"/>
    <mergeCell ref="L176:M176"/>
    <mergeCell ref="B166:C166"/>
    <mergeCell ref="B167:B169"/>
    <mergeCell ref="A171:N171"/>
    <mergeCell ref="J172:K172"/>
    <mergeCell ref="L172:M172"/>
    <mergeCell ref="J173:K173"/>
    <mergeCell ref="L173:M173"/>
    <mergeCell ref="G157:J157"/>
    <mergeCell ref="G158:J158"/>
    <mergeCell ref="G159:J159"/>
    <mergeCell ref="G160:J160"/>
    <mergeCell ref="G161:J161"/>
    <mergeCell ref="G162:J162"/>
    <mergeCell ref="G151:J151"/>
    <mergeCell ref="G152:J152"/>
    <mergeCell ref="G153:J153"/>
    <mergeCell ref="G154:J154"/>
    <mergeCell ref="G155:J155"/>
    <mergeCell ref="G156:J156"/>
    <mergeCell ref="J146:K146"/>
    <mergeCell ref="L146:M146"/>
    <mergeCell ref="J147:K147"/>
    <mergeCell ref="L147:M147"/>
    <mergeCell ref="G149:J149"/>
    <mergeCell ref="G150:J150"/>
    <mergeCell ref="J143:K143"/>
    <mergeCell ref="L143:M143"/>
    <mergeCell ref="J144:K144"/>
    <mergeCell ref="L144:M144"/>
    <mergeCell ref="J145:K145"/>
    <mergeCell ref="L145:M145"/>
    <mergeCell ref="J140:K140"/>
    <mergeCell ref="L140:M140"/>
    <mergeCell ref="J141:K141"/>
    <mergeCell ref="L141:M141"/>
    <mergeCell ref="J142:K142"/>
    <mergeCell ref="L142:M142"/>
    <mergeCell ref="J137:K137"/>
    <mergeCell ref="L137:M137"/>
    <mergeCell ref="J138:K138"/>
    <mergeCell ref="L138:M138"/>
    <mergeCell ref="J139:K139"/>
    <mergeCell ref="L139:M139"/>
    <mergeCell ref="J134:K134"/>
    <mergeCell ref="L134:M134"/>
    <mergeCell ref="J135:K135"/>
    <mergeCell ref="L135:M135"/>
    <mergeCell ref="J136:K136"/>
    <mergeCell ref="L136:M136"/>
    <mergeCell ref="J131:K131"/>
    <mergeCell ref="L131:M131"/>
    <mergeCell ref="J132:K132"/>
    <mergeCell ref="L132:M132"/>
    <mergeCell ref="J133:K133"/>
    <mergeCell ref="L133:M133"/>
    <mergeCell ref="J128:K128"/>
    <mergeCell ref="L128:M128"/>
    <mergeCell ref="J129:K129"/>
    <mergeCell ref="L129:M129"/>
    <mergeCell ref="J130:K130"/>
    <mergeCell ref="L130:M130"/>
    <mergeCell ref="J125:K125"/>
    <mergeCell ref="L125:M125"/>
    <mergeCell ref="J126:K126"/>
    <mergeCell ref="L126:M126"/>
    <mergeCell ref="J127:K127"/>
    <mergeCell ref="L127:M127"/>
    <mergeCell ref="J122:K122"/>
    <mergeCell ref="L122:M122"/>
    <mergeCell ref="J123:K123"/>
    <mergeCell ref="L123:M123"/>
    <mergeCell ref="J124:K124"/>
    <mergeCell ref="L124:M124"/>
    <mergeCell ref="J119:K119"/>
    <mergeCell ref="L119:M119"/>
    <mergeCell ref="J120:K120"/>
    <mergeCell ref="L120:M120"/>
    <mergeCell ref="J121:K121"/>
    <mergeCell ref="L121:M121"/>
    <mergeCell ref="J116:K116"/>
    <mergeCell ref="L116:M116"/>
    <mergeCell ref="J117:K117"/>
    <mergeCell ref="L117:M117"/>
    <mergeCell ref="J118:K118"/>
    <mergeCell ref="L118:M118"/>
    <mergeCell ref="J113:K113"/>
    <mergeCell ref="L113:M113"/>
    <mergeCell ref="J114:K114"/>
    <mergeCell ref="L114:M114"/>
    <mergeCell ref="J115:K115"/>
    <mergeCell ref="L115:M115"/>
    <mergeCell ref="J110:K110"/>
    <mergeCell ref="L110:M110"/>
    <mergeCell ref="J111:K111"/>
    <mergeCell ref="L111:M111"/>
    <mergeCell ref="J112:K112"/>
    <mergeCell ref="L112:M112"/>
    <mergeCell ref="J107:K107"/>
    <mergeCell ref="L107:M107"/>
    <mergeCell ref="J108:K108"/>
    <mergeCell ref="L108:M108"/>
    <mergeCell ref="J109:K109"/>
    <mergeCell ref="L109:M109"/>
    <mergeCell ref="J104:K104"/>
    <mergeCell ref="L104:M104"/>
    <mergeCell ref="J105:K105"/>
    <mergeCell ref="L105:M105"/>
    <mergeCell ref="J106:K106"/>
    <mergeCell ref="L106:M106"/>
    <mergeCell ref="L100:M100"/>
    <mergeCell ref="J101:K101"/>
    <mergeCell ref="L101:M101"/>
    <mergeCell ref="J102:K102"/>
    <mergeCell ref="L102:M102"/>
    <mergeCell ref="J103:K103"/>
    <mergeCell ref="L103:M103"/>
    <mergeCell ref="J97:K97"/>
    <mergeCell ref="L97:M97"/>
    <mergeCell ref="J98:K98"/>
    <mergeCell ref="L98:M98"/>
    <mergeCell ref="J99:K99"/>
    <mergeCell ref="L99:M99"/>
    <mergeCell ref="J94:K94"/>
    <mergeCell ref="L94:M94"/>
    <mergeCell ref="J95:K95"/>
    <mergeCell ref="L95:M95"/>
    <mergeCell ref="J96:K96"/>
    <mergeCell ref="L96:M96"/>
    <mergeCell ref="J91:K91"/>
    <mergeCell ref="L91:M91"/>
    <mergeCell ref="J92:K92"/>
    <mergeCell ref="L92:M92"/>
    <mergeCell ref="J93:K93"/>
    <mergeCell ref="L93:M93"/>
    <mergeCell ref="J88:K88"/>
    <mergeCell ref="L88:M88"/>
    <mergeCell ref="J89:K89"/>
    <mergeCell ref="L89:M89"/>
    <mergeCell ref="J90:K90"/>
    <mergeCell ref="L90:M90"/>
    <mergeCell ref="J85:K85"/>
    <mergeCell ref="L85:M85"/>
    <mergeCell ref="J86:K86"/>
    <mergeCell ref="L86:M86"/>
    <mergeCell ref="J87:K87"/>
    <mergeCell ref="L87:M87"/>
    <mergeCell ref="J82:K82"/>
    <mergeCell ref="L82:M82"/>
    <mergeCell ref="J83:K83"/>
    <mergeCell ref="L83:M83"/>
    <mergeCell ref="J84:K84"/>
    <mergeCell ref="L84:M84"/>
    <mergeCell ref="J79:K79"/>
    <mergeCell ref="L79:M79"/>
    <mergeCell ref="J80:K80"/>
    <mergeCell ref="L80:M80"/>
    <mergeCell ref="J81:K81"/>
    <mergeCell ref="L81:M81"/>
    <mergeCell ref="G69:J69"/>
    <mergeCell ref="B72:C72"/>
    <mergeCell ref="B73:B75"/>
    <mergeCell ref="A77:N77"/>
    <mergeCell ref="J78:K78"/>
    <mergeCell ref="L78:M78"/>
    <mergeCell ref="G63:J63"/>
    <mergeCell ref="G64:J64"/>
    <mergeCell ref="G65:J65"/>
    <mergeCell ref="G66:J66"/>
    <mergeCell ref="G67:J67"/>
    <mergeCell ref="G68:J68"/>
    <mergeCell ref="G57:J57"/>
    <mergeCell ref="G58:J58"/>
    <mergeCell ref="G59:J59"/>
    <mergeCell ref="G60:J60"/>
    <mergeCell ref="G61:J61"/>
    <mergeCell ref="G62:J62"/>
    <mergeCell ref="J53:K53"/>
    <mergeCell ref="L53:M53"/>
    <mergeCell ref="J54:K54"/>
    <mergeCell ref="L54:M54"/>
    <mergeCell ref="J55:K55"/>
    <mergeCell ref="L55:M55"/>
    <mergeCell ref="J50:K50"/>
    <mergeCell ref="L50:M50"/>
    <mergeCell ref="J51:K51"/>
    <mergeCell ref="L51:M51"/>
    <mergeCell ref="J52:K52"/>
    <mergeCell ref="L52:M52"/>
    <mergeCell ref="J47:K47"/>
    <mergeCell ref="L47:M47"/>
    <mergeCell ref="J48:K48"/>
    <mergeCell ref="L48:M48"/>
    <mergeCell ref="J49:K49"/>
    <mergeCell ref="L49:M49"/>
    <mergeCell ref="J44:K44"/>
    <mergeCell ref="L44:M44"/>
    <mergeCell ref="J45:K45"/>
    <mergeCell ref="L45:M45"/>
    <mergeCell ref="J46:K46"/>
    <mergeCell ref="L46:M46"/>
    <mergeCell ref="J41:K41"/>
    <mergeCell ref="L41:M41"/>
    <mergeCell ref="J42:K42"/>
    <mergeCell ref="L42:M42"/>
    <mergeCell ref="J43:K43"/>
    <mergeCell ref="L43:M43"/>
    <mergeCell ref="J38:K38"/>
    <mergeCell ref="L38:M38"/>
    <mergeCell ref="J39:K39"/>
    <mergeCell ref="L39:M39"/>
    <mergeCell ref="J40:K40"/>
    <mergeCell ref="L40:M40"/>
    <mergeCell ref="J35:K35"/>
    <mergeCell ref="L35:M35"/>
    <mergeCell ref="J36:K36"/>
    <mergeCell ref="L36:M36"/>
    <mergeCell ref="J37:K37"/>
    <mergeCell ref="L37:M37"/>
    <mergeCell ref="J32:K32"/>
    <mergeCell ref="L32:M32"/>
    <mergeCell ref="J33:K33"/>
    <mergeCell ref="L33:M33"/>
    <mergeCell ref="J34:K34"/>
    <mergeCell ref="L34:M34"/>
    <mergeCell ref="J29:K29"/>
    <mergeCell ref="L29:M29"/>
    <mergeCell ref="J30:K30"/>
    <mergeCell ref="L30:M30"/>
    <mergeCell ref="J31:K31"/>
    <mergeCell ref="L31:M31"/>
    <mergeCell ref="J26:K26"/>
    <mergeCell ref="L26:M26"/>
    <mergeCell ref="J27:K27"/>
    <mergeCell ref="L27:M27"/>
    <mergeCell ref="J28:K28"/>
    <mergeCell ref="L28:M28"/>
    <mergeCell ref="J23:K23"/>
    <mergeCell ref="L23:M23"/>
    <mergeCell ref="J24:K24"/>
    <mergeCell ref="L24:M24"/>
    <mergeCell ref="J25:K25"/>
    <mergeCell ref="L25:M25"/>
    <mergeCell ref="J20:K20"/>
    <mergeCell ref="L20:M20"/>
    <mergeCell ref="J21:K21"/>
    <mergeCell ref="L21:M21"/>
    <mergeCell ref="J22:K22"/>
    <mergeCell ref="L22:M22"/>
    <mergeCell ref="J16:K16"/>
    <mergeCell ref="L16:M16"/>
    <mergeCell ref="J17:K17"/>
    <mergeCell ref="L17:M17"/>
    <mergeCell ref="L18:M18"/>
    <mergeCell ref="J19:K19"/>
    <mergeCell ref="L19:M19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7:K7"/>
    <mergeCell ref="L7:M7"/>
    <mergeCell ref="J8:K8"/>
    <mergeCell ref="L8:M8"/>
    <mergeCell ref="J9:K9"/>
    <mergeCell ref="L9:M9"/>
    <mergeCell ref="A1:N2"/>
    <mergeCell ref="A4:N4"/>
    <mergeCell ref="J5:K5"/>
    <mergeCell ref="L5:M5"/>
    <mergeCell ref="J6:K6"/>
    <mergeCell ref="L6:M6"/>
  </mergeCells>
  <printOptions horizontalCentered="1"/>
  <pageMargins left="0.39370078740157483" right="0.19685039370078741" top="0.39370078740157483" bottom="0.19685039370078741" header="0" footer="0"/>
  <pageSetup paperSize="9" scale="27" fitToHeight="0" orientation="landscape"/>
  <rowBreaks count="5" manualBreakCount="5">
    <brk id="101" max="16383" man="1"/>
    <brk id="221" max="16383" man="1"/>
    <brk id="331" max="16383" man="1"/>
    <brk id="419" max="16383" man="1"/>
    <brk id="4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Mestrado</vt:lpstr>
      <vt:lpstr>Mestrado!Print_Area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Luis Cardoso</dc:creator>
  <cp:lastModifiedBy>Sergio Luis Cardoso</cp:lastModifiedBy>
  <cp:lastPrinted>2025-01-14T17:31:30Z</cp:lastPrinted>
  <dcterms:created xsi:type="dcterms:W3CDTF">2025-01-14T17:12:58Z</dcterms:created>
  <dcterms:modified xsi:type="dcterms:W3CDTF">2025-01-14T17:32:43Z</dcterms:modified>
</cp:coreProperties>
</file>