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<sst xmlns="http://schemas.openxmlformats.org/spreadsheetml/2006/main" count="69" uniqueCount="66">
  <si>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Categoria I - Formação/titulação</t>
  </si>
  <si>
    <t>≥ 80%</t>
  </si>
  <si>
    <t>50% a 79%</t>
  </si>
  <si>
    <t>≤ 49%</t>
  </si>
  <si>
    <t>Frequencia Notas histórico</t>
  </si>
  <si>
    <t>PREENCHA APENAS OS QUADROS EM BRANCO COM NÚMEROS INTEIROS DE ACORDO COM A INFORMAÇÃO SOLICITADA</t>
  </si>
  <si>
    <t>A pontuação máxima em cada critério segue o definido no Edital de Seleção</t>
  </si>
  <si>
    <t>Pontuação</t>
  </si>
  <si>
    <t>Soma</t>
  </si>
  <si>
    <t>Categoria II - Atividades de Pesquisa (Apenas últimos 10 anos)</t>
  </si>
  <si>
    <r>
      <t xml:space="preserve">II.4 Prêmio recebido por trabalho de pesquisa   </t>
    </r>
    <r>
      <rPr>
        <sz val="11"/>
        <color indexed="10"/>
        <rFont val="Calibri"/>
        <family val="2"/>
      </rPr>
      <t>[DIGITE NÚMERO DE PRÊMIOS - ÚLTIMOS 10 ANOS]</t>
    </r>
  </si>
  <si>
    <r>
      <t xml:space="preserve">II.3 Bolsa de IC ou similares na graduação  </t>
    </r>
    <r>
      <rPr>
        <sz val="11"/>
        <color indexed="10"/>
        <rFont val="Calibri"/>
        <family val="2"/>
      </rPr>
      <t xml:space="preserve"> [DIGITE NÚMERO DE SEMESTRES - ÚLTIMOS 10 ANOS]</t>
    </r>
  </si>
  <si>
    <t xml:space="preserve"> </t>
  </si>
  <si>
    <t>Categoria III - Atividades de Ensino (Apenas últimos 10 anos)</t>
  </si>
  <si>
    <t>Categoria IV - Atividades de Extensão e Profissionais (Apenas últimos 10 anos)</t>
  </si>
  <si>
    <r>
      <t>IV.1 Participação em Projeto de Extensão (com comprovação institucional ou pelo Coordenador)</t>
    </r>
    <r>
      <rPr>
        <sz val="11"/>
        <color indexed="10"/>
        <rFont val="Calibri"/>
        <family val="2"/>
      </rPr>
      <t xml:space="preserve"> [DIGITE NÚMERO DE PROJETOS - ÚLTIMOS 10 ANOS]</t>
    </r>
  </si>
  <si>
    <r>
      <t xml:space="preserve">IV.2 Bolsista de Projeto de Extensão </t>
    </r>
    <r>
      <rPr>
        <sz val="11"/>
        <color indexed="10"/>
        <rFont val="Calibri"/>
        <family val="2"/>
      </rPr>
      <t>[DIGITE NÚMERO DE SEMESTRES - ÚLTIMOS 10 ANOS]</t>
    </r>
  </si>
  <si>
    <r>
      <t xml:space="preserve">IV.4 Palestra proferida em Congresso, Seminário, Encontro, Simpósio etc. </t>
    </r>
    <r>
      <rPr>
        <sz val="11"/>
        <color indexed="10"/>
        <rFont val="Calibri"/>
        <family val="2"/>
      </rPr>
      <t>[DIGITE NÚMERO DE PALESTRAS - ÚLTIMOS 10 ANOS]</t>
    </r>
  </si>
  <si>
    <r>
      <t>IV.3 Curso ministrado acima de 20 horas</t>
    </r>
    <r>
      <rPr>
        <sz val="11"/>
        <color indexed="10"/>
        <rFont val="Calibri"/>
        <family val="2"/>
      </rPr>
      <t xml:space="preserve"> [DIGITE NÚMERO DE CURSOS - ÚLTIMOS 10 ANOS]</t>
    </r>
  </si>
  <si>
    <r>
      <t>IV.5 Contrato temporário de consultoria ou assessoria</t>
    </r>
    <r>
      <rPr>
        <sz val="11"/>
        <color indexed="10"/>
        <rFont val="Calibri"/>
        <family val="2"/>
      </rPr>
      <t xml:space="preserve"> [DIGITE NÚMERO DE CONTRATOS - ÚLTIMOS 10 ANOS]</t>
    </r>
  </si>
  <si>
    <r>
      <t xml:space="preserve">IV.6 Experiência profissional na área – Exceto IV.5 </t>
    </r>
    <r>
      <rPr>
        <sz val="11"/>
        <color indexed="10"/>
        <rFont val="Calibri"/>
        <family val="2"/>
      </rPr>
      <t>[DIGITE NÚMERO DE SEMESTRES - ÚLTIMOS 10 ANOS]</t>
    </r>
  </si>
  <si>
    <r>
      <t>IV.7 Comissão organizadora de evento acadêmico ou profissional</t>
    </r>
    <r>
      <rPr>
        <sz val="11"/>
        <color indexed="10"/>
        <rFont val="Calibri"/>
        <family val="2"/>
      </rPr>
      <t xml:space="preserve"> [DIGITE NÚMERO DE EVENTOS - ÚLTIMOS 10 ANOS]</t>
    </r>
  </si>
  <si>
    <r>
      <t>IV.10 Parecer para periódico indexado (Qualis)</t>
    </r>
    <r>
      <rPr>
        <sz val="11"/>
        <color indexed="10"/>
        <rFont val="Calibri"/>
        <family val="2"/>
      </rPr>
      <t xml:space="preserve"> [DIGITE NÚMERO DE PARECERES - ÚLTIMOS 10 ANOS]</t>
    </r>
  </si>
  <si>
    <r>
      <t xml:space="preserve">IV.11 Publicação de Relatórios Técnicos ou Material de Difusão de Conhecimentos Técnicos </t>
    </r>
    <r>
      <rPr>
        <sz val="11"/>
        <color indexed="10"/>
        <rFont val="Calibri"/>
        <family val="2"/>
      </rPr>
      <t>[DIGITE NÚMERO DE RELATÓRIOS - ÚLTIMOS 10 ANOS]</t>
    </r>
  </si>
  <si>
    <r>
      <t xml:space="preserve">IV.12 Entrevistas, mesas redondas, programas de radio e TV, comentários na mídia </t>
    </r>
    <r>
      <rPr>
        <sz val="11"/>
        <color indexed="10"/>
        <rFont val="Calibri"/>
        <family val="2"/>
      </rPr>
      <t>[DIGITE NÚMERO DE OCORRÊNCIAS - ÚLTIMOS 10 ANOS]</t>
    </r>
  </si>
  <si>
    <r>
      <t xml:space="preserve">IV.13 Editoração e projetos gráficos de publicações </t>
    </r>
    <r>
      <rPr>
        <sz val="11"/>
        <color indexed="10"/>
        <rFont val="Calibri"/>
        <family val="2"/>
      </rPr>
      <t>[DIGITE NÚMERO DE OCORRÊNCIAS - ÚLTIMOS 10 ANOS]</t>
    </r>
  </si>
  <si>
    <t>Categoria V - Produção Bibliogáfica (Apenas últimos 10 anos)</t>
  </si>
  <si>
    <t>V.1 Artigo publicado (ou com comunicado formal de aceite) em periódico com ISSN</t>
  </si>
  <si>
    <t>V.9 Artigos de opinião em jornais, revistas e mídias digitais (excluídas publicações em redes sociais virtuais)</t>
  </si>
  <si>
    <t xml:space="preserve">Soma </t>
  </si>
  <si>
    <t>Pontuação na Categoria V (Máximo 60 pontos)</t>
  </si>
  <si>
    <t>SOMA DAS CATEGORIAS</t>
  </si>
  <si>
    <t>PONTUAÇÃO TOTAL DO(A) CANDIDATO(A)</t>
  </si>
  <si>
    <t>Pontuação na Categoria I (Máximo 25 pontos)</t>
  </si>
  <si>
    <t>Pontuação na Categoria II (Máximo 15 pontos)</t>
  </si>
  <si>
    <r>
      <t xml:space="preserve">III.1 Professor de curso de graduação ou especialização lato sensu em Ciências Sociais </t>
    </r>
    <r>
      <rPr>
        <sz val="11"/>
        <color indexed="10"/>
        <rFont val="Calibri"/>
        <family val="2"/>
      </rPr>
      <t>[DIGITE NÚMERO DE SEMESTRES - ÚLTIMOS 10 ANOS]</t>
    </r>
  </si>
  <si>
    <r>
      <t xml:space="preserve">III.2 Professor de curso de graduação ou especialização lato sensu em outras áreas  </t>
    </r>
    <r>
      <rPr>
        <sz val="11"/>
        <color indexed="10"/>
        <rFont val="Calibri"/>
        <family val="2"/>
      </rPr>
      <t>[DIGITE NÚMERO DE SEMESTRES - ÚLTIMOS 10 ANOS]</t>
    </r>
  </si>
  <si>
    <r>
      <t xml:space="preserve">III.4 Professor de outras disciplinas em curso de educação básica, tecnológica ou pré-vestibular </t>
    </r>
    <r>
      <rPr>
        <sz val="11"/>
        <color indexed="10"/>
        <rFont val="Calibri"/>
        <family val="2"/>
      </rPr>
      <t xml:space="preserve"> [DIGITE NÚMERO DE SEMESTRES - ÚLTIMOS 10 ANOS]</t>
    </r>
  </si>
  <si>
    <r>
      <t>III.6 Participação em Bancas de TCC ou Monografia</t>
    </r>
    <r>
      <rPr>
        <sz val="11"/>
        <color indexed="10"/>
        <rFont val="Calibri"/>
        <family val="2"/>
      </rPr>
      <t xml:space="preserve"> [DIGITE NÚMERO DE BANCAS - ÚLTIMOS 10 ANOS]</t>
    </r>
  </si>
  <si>
    <t>Pontuação na Categoria III (Máximo 30 pontos)</t>
  </si>
  <si>
    <r>
      <t xml:space="preserve">III.5 Orientação e co-orientação de TCCs e Monografias </t>
    </r>
    <r>
      <rPr>
        <sz val="11"/>
        <color indexed="10"/>
        <rFont val="Calibri"/>
        <family val="2"/>
      </rPr>
      <t>[DIGITE NÚMERO DE ORIENTAÇÕES - ÚLTIMOS 10 ANOS]</t>
    </r>
  </si>
  <si>
    <r>
      <t xml:space="preserve">IV.9 Membro de comissão editorial de periódico indexado (Qualis) </t>
    </r>
    <r>
      <rPr>
        <sz val="11"/>
        <color indexed="10"/>
        <rFont val="Calibri"/>
        <family val="2"/>
      </rPr>
      <t>[DIGITE NÚMERO DE PERIÓDICOS - ÚLTIMOS 10 ANOS]</t>
    </r>
  </si>
  <si>
    <t>Pontuação na Categoria IV (Máximo 40 pontos)</t>
  </si>
  <si>
    <t>V.2 Livro completo autoral com ISBN e Editora com Conselho Editorial</t>
  </si>
  <si>
    <t xml:space="preserve">V.3 Livro completo autoral com ISBN e Editora sem Conselho Editorial </t>
  </si>
  <si>
    <t>V.4 Organização de obra coletiva com ISBN e Editora com Conselho Editorial</t>
  </si>
  <si>
    <t>V.5 Capítulo em obra coletiva (com ISBN e Editora com Conselho Editorial)</t>
  </si>
  <si>
    <t>V.6 Capítulo em obra coletiva (com ISBN e Editora sem  Conselho Editorial)</t>
  </si>
  <si>
    <t>V.7 Resenha publicada em periódico indexado com ISSN</t>
  </si>
  <si>
    <t>V.8 Artigos completos publicados em anais de eventos</t>
  </si>
  <si>
    <t>V.9 Resumos publicados em anais de eventos</t>
  </si>
  <si>
    <t>V.10 Apresentação de trabalhos em eventos acadêmicos</t>
  </si>
  <si>
    <t>NOME COMPLETO:</t>
  </si>
  <si>
    <r>
      <t xml:space="preserve">I.1 Título de Bacharel ou Licenciado em Ciências Humanas ou Ciências Sociais Aplicadas </t>
    </r>
    <r>
      <rPr>
        <sz val="11"/>
        <color indexed="10"/>
        <rFont val="Calibri"/>
        <family val="2"/>
      </rPr>
      <t>[DIGITE NÚMERO DE TÍTULOS]</t>
    </r>
  </si>
  <si>
    <r>
      <t xml:space="preserve">I.2 Título de Bacharel ou Licenciado em outras áreas </t>
    </r>
    <r>
      <rPr>
        <sz val="11"/>
        <color indexed="10"/>
        <rFont val="Calibri"/>
        <family val="2"/>
      </rPr>
      <t>[DIGITE NÚMERO DE TÍTULOS]</t>
    </r>
  </si>
  <si>
    <r>
      <t xml:space="preserve">I.3 Título de pós-graduação lato sensu </t>
    </r>
    <r>
      <rPr>
        <sz val="11"/>
        <color indexed="10"/>
        <rFont val="Calibri"/>
        <family val="2"/>
      </rPr>
      <t>[DIGITE NÚMERO DE TÍTULOS]</t>
    </r>
  </si>
  <si>
    <r>
      <t xml:space="preserve">I.4 Título de Mestre em Ciências Sociais, Sociologia/Sociologia Política, Antropologia ou C. Política </t>
    </r>
    <r>
      <rPr>
        <sz val="11"/>
        <color indexed="10"/>
        <rFont val="Calibri"/>
        <family val="2"/>
      </rPr>
      <t>[DIGITE NÚMERO DE TÍTULOS]</t>
    </r>
  </si>
  <si>
    <r>
      <t xml:space="preserve">I.5 Título de Mestre em Economia, Relações Internacionais, Políticas Públicas, Direito, Pedagogia, História, Filosofia, Geografia ou outras áreas das Ciências Humanas e Sociais Aplicadas </t>
    </r>
    <r>
      <rPr>
        <sz val="11"/>
        <color indexed="10"/>
        <rFont val="Calibri"/>
        <family val="2"/>
      </rPr>
      <t>[DIGITE NÚMERO DE TÍTULOS]</t>
    </r>
  </si>
  <si>
    <r>
      <t xml:space="preserve">II.1 Participação em Grupos de Pesquisa com comprovação institucional ou pelo Coordenador)  </t>
    </r>
    <r>
      <rPr>
        <sz val="11"/>
        <color indexed="10"/>
        <rFont val="Calibri"/>
        <family val="2"/>
      </rPr>
      <t>[DIGITE NÚMERO DE GRUPOS - ÚLTIMOS 10 ANOS]</t>
    </r>
  </si>
  <si>
    <r>
      <t xml:space="preserve">II.2 Participação em projetos de pesquisa (com comprovação institucional ou pelo Coordenador)   </t>
    </r>
    <r>
      <rPr>
        <sz val="11"/>
        <color indexed="10"/>
        <rFont val="Calibri"/>
        <family val="2"/>
      </rPr>
      <t>[DIGITE NÚMERO DE PROJETOS - ÚLTIMOS 10 ANOS]</t>
    </r>
  </si>
  <si>
    <r>
      <t xml:space="preserve">III.3 Professor de sociologia em curso de educação básica, tecnológica ou pré-vestibular  </t>
    </r>
    <r>
      <rPr>
        <sz val="11"/>
        <color indexed="10"/>
        <rFont val="Calibri"/>
        <family val="2"/>
      </rPr>
      <t>[DIGITE NÚMERO DE SEMESTRES - ÚLTIMOS 10 ANOS]</t>
    </r>
  </si>
  <si>
    <r>
      <t xml:space="preserve">III.7 Atividades de tutoria/mediação ou monitoria em ensino presencial ou à distância </t>
    </r>
    <r>
      <rPr>
        <sz val="11"/>
        <color indexed="10"/>
        <rFont val="Calibri"/>
        <family val="2"/>
      </rPr>
      <t>[DIGITE NÚMERO DE SEMESTRES - ÚLTIMOS 10 ANOS]</t>
    </r>
  </si>
  <si>
    <r>
      <t xml:space="preserve">IV.8 Representação discente em colegiado de graduação ou pós-graduação </t>
    </r>
    <r>
      <rPr>
        <sz val="11"/>
        <color indexed="10"/>
        <rFont val="Calibri"/>
        <family val="2"/>
      </rPr>
      <t>[DIGITE NÚMERO DE SEMESTRES - ÚLTIMOS 10 ANOS]</t>
    </r>
  </si>
  <si>
    <r>
      <t>I.6 Título de Mestre em outras áreas</t>
    </r>
    <r>
      <rPr>
        <sz val="11"/>
        <color indexed="10"/>
        <rFont val="Calibri"/>
        <family val="2"/>
      </rPr>
      <t xml:space="preserve"> [DIGITE NÚMERO DE TÍTULOS]</t>
    </r>
  </si>
  <si>
    <r>
      <t xml:space="preserve">I.6 Curso de formação complementar na área de Ciências Sociais acima de 20 horas </t>
    </r>
    <r>
      <rPr>
        <sz val="11"/>
        <color indexed="10"/>
        <rFont val="Calibri"/>
        <family val="2"/>
      </rPr>
      <t>[DIGITE NÚMERO DE CURSOS - ÚLTIMOS 10 ANOS]</t>
    </r>
  </si>
  <si>
    <t>PLANILHA DE PONTUAÇÃO DO CURRÍCULO - SELEÇÃO DE DOUTORADO 2021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</si>
</sst>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ECE54"/>
        <bgColor indexed="64"/>
      </patternFill>
    </fill>
    <fill>
      <patternFill patternType="solid">
        <fgColor rgb="FFF8F0B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3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Alignment="1">
      <alignment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38" fillId="35" borderId="10" xfId="0" applyFont="1" applyFill="1" applyBorder="1" applyAlignment="1" applyProtection="1">
      <alignment horizontal="center" vertical="center" wrapText="1"/>
      <protection/>
    </xf>
    <xf numFmtId="0" fontId="38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/>
      <protection/>
    </xf>
    <xf numFmtId="0" fontId="38" fillId="35" borderId="10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38" fillId="35" borderId="10" xfId="0" applyFont="1" applyFill="1" applyBorder="1" applyAlignment="1" applyProtection="1">
      <alignment horizontal="right" wrapText="1"/>
      <protection/>
    </xf>
    <xf numFmtId="0" fontId="0" fillId="35" borderId="10" xfId="0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36" borderId="10" xfId="0" applyFont="1" applyFill="1" applyBorder="1" applyAlignment="1" applyProtection="1">
      <alignment horizontal="center" wrapText="1"/>
      <protection/>
    </xf>
    <xf numFmtId="0" fontId="39" fillId="36" borderId="10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>
      <alignment horizontal="left" wrapText="1"/>
    </xf>
    <xf numFmtId="0" fontId="0" fillId="35" borderId="10" xfId="0" applyFont="1" applyFill="1" applyBorder="1" applyAlignment="1" applyProtection="1">
      <alignment horizontal="right" wrapText="1"/>
      <protection/>
    </xf>
    <xf numFmtId="0" fontId="38" fillId="35" borderId="10" xfId="0" applyFont="1" applyFill="1" applyBorder="1" applyAlignment="1" applyProtection="1">
      <alignment horizontal="right" wrapText="1"/>
      <protection/>
    </xf>
    <xf numFmtId="0" fontId="19" fillId="36" borderId="10" xfId="0" applyFont="1" applyFill="1" applyBorder="1" applyAlignment="1" applyProtection="1">
      <alignment horizontal="center" vertical="center" wrapText="1"/>
      <protection/>
    </xf>
    <xf numFmtId="0" fontId="38" fillId="35" borderId="10" xfId="0" applyFont="1" applyFill="1" applyBorder="1" applyAlignment="1" applyProtection="1">
      <alignment horizontal="center" vertical="center" wrapText="1"/>
      <protection/>
    </xf>
    <xf numFmtId="0" fontId="38" fillId="35" borderId="10" xfId="0" applyFont="1" applyFill="1" applyBorder="1" applyAlignment="1" applyProtection="1">
      <alignment horizontal="center" wrapText="1"/>
      <protection/>
    </xf>
    <xf numFmtId="0" fontId="40" fillId="36" borderId="10" xfId="0" applyFont="1" applyFill="1" applyBorder="1" applyAlignment="1" applyProtection="1">
      <alignment horizontal="right" wrapText="1"/>
      <protection/>
    </xf>
    <xf numFmtId="0" fontId="38" fillId="36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38" fillId="36" borderId="10" xfId="0" applyFont="1" applyFill="1" applyBorder="1" applyAlignment="1" applyProtection="1">
      <alignment horizontal="center" vertical="center"/>
      <protection/>
    </xf>
    <xf numFmtId="0" fontId="41" fillId="36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0</xdr:row>
      <xdr:rowOff>38100</xdr:rowOff>
    </xdr:from>
    <xdr:to>
      <xdr:col>1</xdr:col>
      <xdr:colOff>5029200</xdr:colOff>
      <xdr:row>1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3810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130" workbookViewId="0" topLeftCell="A61">
      <selection activeCell="C13" sqref="C13"/>
    </sheetView>
  </sheetViews>
  <sheetFormatPr defaultColWidth="9.140625" defaultRowHeight="15"/>
  <cols>
    <col min="1" max="1" width="17.57421875" style="3" customWidth="1"/>
    <col min="2" max="2" width="97.28125" style="3" customWidth="1"/>
    <col min="3" max="3" width="12.00390625" style="3" customWidth="1"/>
    <col min="4" max="4" width="13.7109375" style="3" customWidth="1"/>
    <col min="5" max="5" width="2.00390625" style="3" hidden="1" customWidth="1"/>
    <col min="6" max="6" width="13.7109375" style="4" customWidth="1"/>
    <col min="7" max="28" width="9.140625" style="4" customWidth="1"/>
    <col min="29" max="16384" width="9.140625" style="3" customWidth="1"/>
  </cols>
  <sheetData>
    <row r="1" spans="1:4" ht="95.25" customHeight="1">
      <c r="A1" s="23" t="s">
        <v>65</v>
      </c>
      <c r="B1" s="23"/>
      <c r="C1" s="23"/>
      <c r="D1" s="23"/>
    </row>
    <row r="2" spans="1:4" ht="22.5" customHeight="1">
      <c r="A2" s="23"/>
      <c r="B2" s="23"/>
      <c r="C2" s="23"/>
      <c r="D2" s="23"/>
    </row>
    <row r="3" spans="1:4" ht="19.5" customHeight="1">
      <c r="A3" s="24" t="s">
        <v>5</v>
      </c>
      <c r="B3" s="24"/>
      <c r="C3" s="24"/>
      <c r="D3" s="24"/>
    </row>
    <row r="4" spans="1:4" ht="25.5" customHeight="1">
      <c r="A4" s="28" t="s">
        <v>6</v>
      </c>
      <c r="B4" s="28"/>
      <c r="C4" s="28"/>
      <c r="D4" s="28"/>
    </row>
    <row r="5" spans="1:4" ht="36.75" customHeight="1">
      <c r="A5" s="13" t="s">
        <v>52</v>
      </c>
      <c r="B5" s="21"/>
      <c r="C5" s="21"/>
      <c r="D5" s="22"/>
    </row>
    <row r="6" spans="1:4" ht="30" customHeight="1">
      <c r="A6" s="29" t="s">
        <v>0</v>
      </c>
      <c r="B6" s="29"/>
      <c r="C6" s="14"/>
      <c r="D6" s="15" t="s">
        <v>7</v>
      </c>
    </row>
    <row r="7" spans="1:5" ht="30" customHeight="1">
      <c r="A7" s="25" t="s">
        <v>53</v>
      </c>
      <c r="B7" s="25"/>
      <c r="C7" s="5">
        <v>0</v>
      </c>
      <c r="D7" s="16">
        <f>IF(E7&gt;9,10,0)</f>
        <v>0</v>
      </c>
      <c r="E7" s="3">
        <f>C7*12</f>
        <v>0</v>
      </c>
    </row>
    <row r="8" spans="1:5" ht="30" customHeight="1">
      <c r="A8" s="20" t="s">
        <v>54</v>
      </c>
      <c r="B8" s="20"/>
      <c r="C8" s="5">
        <v>0</v>
      </c>
      <c r="D8" s="16">
        <f>IF(E8&gt;4,5,E8)</f>
        <v>0</v>
      </c>
      <c r="E8">
        <f>C8*5</f>
        <v>0</v>
      </c>
    </row>
    <row r="9" spans="1:5" ht="30" customHeight="1">
      <c r="A9" s="20" t="s">
        <v>55</v>
      </c>
      <c r="B9" s="20"/>
      <c r="C9" s="5">
        <v>0</v>
      </c>
      <c r="D9" s="16">
        <f>IF(E9&gt;=2,2,E9)</f>
        <v>0</v>
      </c>
      <c r="E9" s="3">
        <f>C9*2</f>
        <v>0</v>
      </c>
    </row>
    <row r="10" spans="1:5" ht="30" customHeight="1">
      <c r="A10" s="20" t="s">
        <v>56</v>
      </c>
      <c r="B10" s="20"/>
      <c r="C10" s="5">
        <v>0</v>
      </c>
      <c r="D10" s="16">
        <f>IF(E10&gt;1,15,E10)</f>
        <v>0</v>
      </c>
      <c r="E10" s="3">
        <f>C10*20</f>
        <v>0</v>
      </c>
    </row>
    <row r="11" spans="1:5" ht="37.5" customHeight="1">
      <c r="A11" s="25" t="s">
        <v>57</v>
      </c>
      <c r="B11" s="25"/>
      <c r="C11" s="5">
        <v>0</v>
      </c>
      <c r="D11" s="16">
        <f>IF(C11&gt;11,12,E11)</f>
        <v>0</v>
      </c>
      <c r="E11" s="3">
        <f>C11*15</f>
        <v>0</v>
      </c>
    </row>
    <row r="12" spans="1:5" ht="35.25" customHeight="1">
      <c r="A12" s="36" t="s">
        <v>63</v>
      </c>
      <c r="B12" s="37"/>
      <c r="C12" s="5">
        <v>0</v>
      </c>
      <c r="D12" s="16">
        <f>IF(E12&gt;9,10,E12)</f>
        <v>0</v>
      </c>
      <c r="E12" s="3">
        <f>C12*10</f>
        <v>0</v>
      </c>
    </row>
    <row r="13" spans="1:5" ht="35.25" customHeight="1">
      <c r="A13" s="25" t="s">
        <v>64</v>
      </c>
      <c r="B13" s="25"/>
      <c r="C13" s="5">
        <v>0</v>
      </c>
      <c r="D13" s="16">
        <f>IF(E13&gt;=2,2,E13)</f>
        <v>0</v>
      </c>
      <c r="E13" s="3">
        <f>C13*2</f>
        <v>0</v>
      </c>
    </row>
    <row r="14" spans="1:5" ht="30" customHeight="1">
      <c r="A14" s="26" t="s">
        <v>8</v>
      </c>
      <c r="B14" s="26"/>
      <c r="C14" s="26"/>
      <c r="D14" s="16">
        <f>SUM(D7:D13)</f>
        <v>0</v>
      </c>
      <c r="E14"/>
    </row>
    <row r="15" spans="1:4" ht="30" customHeight="1">
      <c r="A15" s="27" t="s">
        <v>33</v>
      </c>
      <c r="B15" s="27"/>
      <c r="C15" s="27"/>
      <c r="D15" s="17">
        <f>IF(D14&gt;24,25,D14)</f>
        <v>0</v>
      </c>
    </row>
    <row r="16" spans="1:4" ht="30" customHeight="1">
      <c r="A16" s="29" t="s">
        <v>9</v>
      </c>
      <c r="B16" s="29"/>
      <c r="C16" s="14"/>
      <c r="D16" s="15"/>
    </row>
    <row r="17" spans="1:5" ht="30" customHeight="1">
      <c r="A17" s="25" t="s">
        <v>58</v>
      </c>
      <c r="B17" s="25"/>
      <c r="C17" s="5">
        <v>0</v>
      </c>
      <c r="D17" s="18">
        <f>IF(E17&gt;8,9,E17)</f>
        <v>0</v>
      </c>
      <c r="E17" s="3">
        <f>C17*3</f>
        <v>0</v>
      </c>
    </row>
    <row r="18" spans="1:5" ht="30" customHeight="1">
      <c r="A18" s="25" t="s">
        <v>59</v>
      </c>
      <c r="B18" s="25"/>
      <c r="C18" s="5">
        <v>0</v>
      </c>
      <c r="D18" s="18">
        <f>IF(E18&gt;11,12,E18)</f>
        <v>0</v>
      </c>
      <c r="E18" s="3">
        <f>C18*5</f>
        <v>0</v>
      </c>
    </row>
    <row r="19" spans="1:5" ht="30" customHeight="1">
      <c r="A19" s="20" t="s">
        <v>11</v>
      </c>
      <c r="B19" s="20"/>
      <c r="C19" s="5">
        <v>0</v>
      </c>
      <c r="D19" s="18">
        <f>IF(E19&gt;11,12,E19)</f>
        <v>0</v>
      </c>
      <c r="E19" s="3">
        <f>C19*2</f>
        <v>0</v>
      </c>
    </row>
    <row r="20" spans="1:5" ht="30" customHeight="1">
      <c r="A20" s="20" t="s">
        <v>10</v>
      </c>
      <c r="B20" s="20"/>
      <c r="C20" s="5">
        <v>0</v>
      </c>
      <c r="D20" s="18">
        <f>IF(E20&gt;5,6,E20)</f>
        <v>0</v>
      </c>
      <c r="E20" s="3">
        <f>C20*3</f>
        <v>0</v>
      </c>
    </row>
    <row r="21" spans="1:4" ht="30" customHeight="1">
      <c r="A21" s="26" t="s">
        <v>8</v>
      </c>
      <c r="B21" s="26"/>
      <c r="C21" s="26"/>
      <c r="D21" s="18">
        <f>SUM(D17:D20)</f>
        <v>0</v>
      </c>
    </row>
    <row r="22" spans="1:4" ht="30" customHeight="1">
      <c r="A22" s="30" t="s">
        <v>34</v>
      </c>
      <c r="B22" s="30"/>
      <c r="C22" s="30"/>
      <c r="D22" s="17">
        <f>IF(D21&gt;14,15,D21)</f>
        <v>0</v>
      </c>
    </row>
    <row r="23" spans="1:4" ht="30" customHeight="1">
      <c r="A23" s="29" t="s">
        <v>13</v>
      </c>
      <c r="B23" s="29"/>
      <c r="C23" s="19"/>
      <c r="D23" s="17"/>
    </row>
    <row r="24" spans="1:5" ht="30" customHeight="1">
      <c r="A24" s="25" t="s">
        <v>35</v>
      </c>
      <c r="B24" s="25"/>
      <c r="C24" s="11">
        <v>0</v>
      </c>
      <c r="D24" s="16">
        <f>IF(E24&gt;29,30,E24)</f>
        <v>0</v>
      </c>
      <c r="E24" s="3">
        <f>C24*5</f>
        <v>0</v>
      </c>
    </row>
    <row r="25" spans="1:5" ht="30" customHeight="1">
      <c r="A25" s="25" t="s">
        <v>36</v>
      </c>
      <c r="B25" s="25"/>
      <c r="C25" s="11">
        <v>0</v>
      </c>
      <c r="D25" s="16">
        <f>IF(E25&gt;11,12,E25)</f>
        <v>0</v>
      </c>
      <c r="E25" s="3">
        <f>C25*3</f>
        <v>0</v>
      </c>
    </row>
    <row r="26" spans="1:5" ht="30" customHeight="1">
      <c r="A26" s="25" t="s">
        <v>60</v>
      </c>
      <c r="B26" s="25"/>
      <c r="C26" s="11">
        <v>0</v>
      </c>
      <c r="D26" s="16">
        <f>IF(E26&gt;11,12,E26)</f>
        <v>0</v>
      </c>
      <c r="E26" s="3">
        <f>C26*2</f>
        <v>0</v>
      </c>
    </row>
    <row r="27" spans="1:5" ht="30" customHeight="1">
      <c r="A27" s="25" t="s">
        <v>37</v>
      </c>
      <c r="B27" s="25"/>
      <c r="C27" s="11">
        <v>0</v>
      </c>
      <c r="D27" s="16">
        <f>IF(E27&gt;5,6,E27)</f>
        <v>0</v>
      </c>
      <c r="E27" s="3">
        <f>C27*1</f>
        <v>0</v>
      </c>
    </row>
    <row r="28" spans="1:5" s="12" customFormat="1" ht="30" customHeight="1">
      <c r="A28" s="25" t="s">
        <v>40</v>
      </c>
      <c r="B28" s="25"/>
      <c r="C28" s="11">
        <v>0</v>
      </c>
      <c r="D28" s="16">
        <f>IF(E28&gt;11,12,E28)</f>
        <v>0</v>
      </c>
      <c r="E28" s="12">
        <f>C28*3</f>
        <v>0</v>
      </c>
    </row>
    <row r="29" spans="1:5" s="12" customFormat="1" ht="30" customHeight="1">
      <c r="A29" s="20" t="s">
        <v>38</v>
      </c>
      <c r="B29" s="20"/>
      <c r="C29" s="11">
        <v>0</v>
      </c>
      <c r="D29" s="16">
        <f>IF(E29&gt;4.5,5,E29)</f>
        <v>0</v>
      </c>
      <c r="E29" s="12">
        <f>C29*2</f>
        <v>0</v>
      </c>
    </row>
    <row r="30" spans="1:5" s="12" customFormat="1" ht="30" customHeight="1">
      <c r="A30" s="25" t="s">
        <v>61</v>
      </c>
      <c r="B30" s="25"/>
      <c r="C30" s="11">
        <v>0</v>
      </c>
      <c r="D30" s="16">
        <f>IF(E30&gt;5.5,6,E30)</f>
        <v>0</v>
      </c>
      <c r="E30" s="12">
        <f>C30*1</f>
        <v>0</v>
      </c>
    </row>
    <row r="31" spans="1:4" ht="30" customHeight="1">
      <c r="A31" s="26" t="s">
        <v>8</v>
      </c>
      <c r="B31" s="26"/>
      <c r="C31" s="26"/>
      <c r="D31" s="16">
        <f>SUM(D24:D30)</f>
        <v>0</v>
      </c>
    </row>
    <row r="32" spans="1:4" ht="30" customHeight="1">
      <c r="A32" s="27" t="s">
        <v>39</v>
      </c>
      <c r="B32" s="27"/>
      <c r="C32" s="27"/>
      <c r="D32" s="17">
        <f>IF(D31&gt;29,30,D31)</f>
        <v>0</v>
      </c>
    </row>
    <row r="33" spans="1:4" ht="30" customHeight="1">
      <c r="A33" s="29" t="s">
        <v>14</v>
      </c>
      <c r="B33" s="29"/>
      <c r="C33" s="19"/>
      <c r="D33" s="17"/>
    </row>
    <row r="34" spans="1:5" ht="30" customHeight="1">
      <c r="A34" s="25" t="s">
        <v>15</v>
      </c>
      <c r="B34" s="25"/>
      <c r="C34" s="11">
        <v>0</v>
      </c>
      <c r="D34" s="16">
        <f>IF(E34&gt;11,12,E34)</f>
        <v>0</v>
      </c>
      <c r="E34" s="3">
        <f>C34*3</f>
        <v>0</v>
      </c>
    </row>
    <row r="35" spans="1:5" ht="30" customHeight="1">
      <c r="A35" s="25" t="s">
        <v>16</v>
      </c>
      <c r="B35" s="25"/>
      <c r="C35" s="11">
        <v>0</v>
      </c>
      <c r="D35" s="16">
        <f>IF(E35&gt;11,12,E35)</f>
        <v>0</v>
      </c>
      <c r="E35" s="3">
        <f>C35*2</f>
        <v>0</v>
      </c>
    </row>
    <row r="36" spans="1:5" ht="30" customHeight="1">
      <c r="A36" s="25" t="s">
        <v>18</v>
      </c>
      <c r="B36" s="25"/>
      <c r="C36" s="11">
        <v>0</v>
      </c>
      <c r="D36" s="16">
        <f>IF(E36&gt;9,10,E36)</f>
        <v>0</v>
      </c>
      <c r="E36" s="3">
        <f>C36*2</f>
        <v>0</v>
      </c>
    </row>
    <row r="37" spans="1:5" ht="30" customHeight="1">
      <c r="A37" s="25" t="s">
        <v>17</v>
      </c>
      <c r="B37" s="25"/>
      <c r="C37" s="11">
        <v>0</v>
      </c>
      <c r="D37" s="16">
        <f>IF(E37&gt;4,5,E37)</f>
        <v>0</v>
      </c>
      <c r="E37" s="3">
        <f>C37*1</f>
        <v>0</v>
      </c>
    </row>
    <row r="38" spans="1:5" ht="30" customHeight="1">
      <c r="A38" s="25" t="s">
        <v>19</v>
      </c>
      <c r="B38" s="25"/>
      <c r="C38" s="11">
        <v>0</v>
      </c>
      <c r="D38" s="16">
        <f>IF(E38&gt;19,20,E38)</f>
        <v>0</v>
      </c>
      <c r="E38" s="3">
        <f>C38*2</f>
        <v>0</v>
      </c>
    </row>
    <row r="39" spans="1:5" ht="30" customHeight="1">
      <c r="A39" s="25" t="s">
        <v>20</v>
      </c>
      <c r="B39" s="25"/>
      <c r="C39" s="11">
        <v>0</v>
      </c>
      <c r="D39" s="16">
        <f>IF(E39&gt;19,20,E39)</f>
        <v>0</v>
      </c>
      <c r="E39" s="3">
        <f>C39*2</f>
        <v>0</v>
      </c>
    </row>
    <row r="40" spans="1:5" ht="30" customHeight="1">
      <c r="A40" s="25" t="s">
        <v>21</v>
      </c>
      <c r="B40" s="25"/>
      <c r="C40" s="11">
        <v>0</v>
      </c>
      <c r="D40" s="16">
        <f>IF(E40&gt;4,5,E40)</f>
        <v>0</v>
      </c>
      <c r="E40" s="3">
        <f>C40*4</f>
        <v>0</v>
      </c>
    </row>
    <row r="41" spans="1:5" ht="30" customHeight="1">
      <c r="A41" s="25" t="s">
        <v>62</v>
      </c>
      <c r="B41" s="25"/>
      <c r="C41" s="11">
        <v>0</v>
      </c>
      <c r="D41" s="16">
        <f>IF(E41&gt;7,8,E41)</f>
        <v>0</v>
      </c>
      <c r="E41" s="3">
        <f>C41*4</f>
        <v>0</v>
      </c>
    </row>
    <row r="42" spans="1:5" ht="30" customHeight="1">
      <c r="A42" s="25" t="s">
        <v>41</v>
      </c>
      <c r="B42" s="25"/>
      <c r="C42" s="11">
        <v>0</v>
      </c>
      <c r="D42" s="16">
        <f>IF(E42&gt;7,8,E42)</f>
        <v>0</v>
      </c>
      <c r="E42" s="3">
        <f>C42*4</f>
        <v>0</v>
      </c>
    </row>
    <row r="43" spans="1:5" ht="30" customHeight="1">
      <c r="A43" s="25" t="s">
        <v>22</v>
      </c>
      <c r="B43" s="25"/>
      <c r="C43" s="11">
        <v>0</v>
      </c>
      <c r="D43" s="16">
        <f>IF(E43&gt;4,5,E43)</f>
        <v>0</v>
      </c>
      <c r="E43" s="3">
        <f>C43*4</f>
        <v>0</v>
      </c>
    </row>
    <row r="44" spans="1:5" ht="30" customHeight="1">
      <c r="A44" s="25" t="s">
        <v>23</v>
      </c>
      <c r="B44" s="25"/>
      <c r="C44" s="11">
        <v>0</v>
      </c>
      <c r="D44" s="16">
        <f>IF(E44&gt;5,6,E44)</f>
        <v>0</v>
      </c>
      <c r="E44" s="3">
        <f>C44*2</f>
        <v>0</v>
      </c>
    </row>
    <row r="45" spans="1:5" ht="30" customHeight="1">
      <c r="A45" s="25" t="s">
        <v>24</v>
      </c>
      <c r="B45" s="25"/>
      <c r="C45" s="11">
        <v>0</v>
      </c>
      <c r="D45" s="16">
        <f>IF(E45&gt;10,10,E45)</f>
        <v>0</v>
      </c>
      <c r="E45" s="3">
        <f>C45*1</f>
        <v>0</v>
      </c>
    </row>
    <row r="46" spans="1:5" ht="30" customHeight="1">
      <c r="A46" s="25" t="s">
        <v>25</v>
      </c>
      <c r="B46" s="25"/>
      <c r="C46" s="11">
        <v>0</v>
      </c>
      <c r="D46" s="16">
        <f>IF(E46&gt;5,5,E46)</f>
        <v>0</v>
      </c>
      <c r="E46" s="3">
        <f>C46*2</f>
        <v>0</v>
      </c>
    </row>
    <row r="47" spans="1:4" ht="30" customHeight="1">
      <c r="A47" s="26" t="s">
        <v>8</v>
      </c>
      <c r="B47" s="26"/>
      <c r="C47" s="26"/>
      <c r="D47" s="16">
        <f>SUM(D34:D46)</f>
        <v>0</v>
      </c>
    </row>
    <row r="48" spans="1:4" ht="30" customHeight="1">
      <c r="A48" s="27" t="s">
        <v>42</v>
      </c>
      <c r="B48" s="27"/>
      <c r="C48" s="27"/>
      <c r="D48" s="17">
        <f>IF(D47&gt;39,40,D47)</f>
        <v>0</v>
      </c>
    </row>
    <row r="49" spans="1:4" ht="30" customHeight="1">
      <c r="A49" s="29" t="s">
        <v>26</v>
      </c>
      <c r="B49" s="29"/>
      <c r="C49" s="16"/>
      <c r="D49" s="15" t="s">
        <v>12</v>
      </c>
    </row>
    <row r="50" spans="1:8" ht="30" customHeight="1">
      <c r="A50" s="20" t="s">
        <v>27</v>
      </c>
      <c r="B50" s="20"/>
      <c r="C50" s="5">
        <v>0</v>
      </c>
      <c r="D50" s="16">
        <f>IF(E50&gt;34,35,E50)</f>
        <v>0</v>
      </c>
      <c r="E50" s="3">
        <f>C50*7</f>
        <v>0</v>
      </c>
      <c r="H50" s="10"/>
    </row>
    <row r="51" spans="1:5" ht="30" customHeight="1">
      <c r="A51" s="20" t="s">
        <v>43</v>
      </c>
      <c r="B51" s="20"/>
      <c r="C51" s="5">
        <v>0</v>
      </c>
      <c r="D51" s="16">
        <f>IF(E51&gt;34,35,E51)</f>
        <v>0</v>
      </c>
      <c r="E51" s="3">
        <f>C51*7</f>
        <v>0</v>
      </c>
    </row>
    <row r="52" spans="1:5" ht="30" customHeight="1">
      <c r="A52" s="20" t="s">
        <v>44</v>
      </c>
      <c r="B52" s="20"/>
      <c r="C52" s="5">
        <v>0</v>
      </c>
      <c r="D52" s="16">
        <f>IF(E52&gt;7,8,E52)</f>
        <v>0</v>
      </c>
      <c r="E52" s="3">
        <f>C52*6</f>
        <v>0</v>
      </c>
    </row>
    <row r="53" spans="1:5" ht="30" customHeight="1">
      <c r="A53" s="20" t="s">
        <v>45</v>
      </c>
      <c r="B53" s="20"/>
      <c r="C53" s="5">
        <v>0</v>
      </c>
      <c r="D53" s="16">
        <f>IF(E53&gt;5,6,E53)</f>
        <v>0</v>
      </c>
      <c r="E53" s="3">
        <f>C53*5</f>
        <v>0</v>
      </c>
    </row>
    <row r="54" spans="1:5" ht="30" customHeight="1">
      <c r="A54" s="20" t="s">
        <v>46</v>
      </c>
      <c r="B54" s="20"/>
      <c r="C54" s="5">
        <v>0</v>
      </c>
      <c r="D54" s="16">
        <f>IF(E54&gt;11,12,E54)</f>
        <v>0</v>
      </c>
      <c r="E54" s="3">
        <f>C54*5</f>
        <v>0</v>
      </c>
    </row>
    <row r="55" spans="1:5" ht="30" customHeight="1">
      <c r="A55" s="20" t="s">
        <v>47</v>
      </c>
      <c r="B55" s="20"/>
      <c r="C55" s="5">
        <v>0</v>
      </c>
      <c r="D55" s="16">
        <f>IF(E55&gt;3,4,E55)</f>
        <v>0</v>
      </c>
      <c r="E55" s="3">
        <f>C55*4</f>
        <v>0</v>
      </c>
    </row>
    <row r="56" spans="1:5" ht="30" customHeight="1">
      <c r="A56" s="20" t="s">
        <v>48</v>
      </c>
      <c r="B56" s="20"/>
      <c r="C56" s="5">
        <v>0</v>
      </c>
      <c r="D56" s="16">
        <f>IF(E56&gt;5,6,E56)</f>
        <v>0</v>
      </c>
      <c r="E56" s="3">
        <f>C56*4</f>
        <v>0</v>
      </c>
    </row>
    <row r="57" spans="1:5" ht="30" customHeight="1">
      <c r="A57" s="20" t="s">
        <v>49</v>
      </c>
      <c r="B57" s="20"/>
      <c r="C57" s="5">
        <v>0</v>
      </c>
      <c r="D57" s="16">
        <f>IF(E57&gt;19,20,E57)</f>
        <v>0</v>
      </c>
      <c r="E57" s="3">
        <f>C57*4</f>
        <v>0</v>
      </c>
    </row>
    <row r="58" spans="1:5" ht="30" customHeight="1">
      <c r="A58" s="20" t="s">
        <v>50</v>
      </c>
      <c r="B58" s="20"/>
      <c r="C58" s="5">
        <v>0</v>
      </c>
      <c r="D58" s="16">
        <f>IF(E58&gt;9,10,E58)</f>
        <v>0</v>
      </c>
      <c r="E58" s="3">
        <f>C58*3</f>
        <v>0</v>
      </c>
    </row>
    <row r="59" spans="1:5" ht="30" customHeight="1">
      <c r="A59" s="20" t="s">
        <v>51</v>
      </c>
      <c r="B59" s="20"/>
      <c r="C59" s="5">
        <v>0</v>
      </c>
      <c r="D59" s="16">
        <f>IF(E59&gt;4,5,E59)</f>
        <v>0</v>
      </c>
      <c r="E59" s="3">
        <f>C59*3</f>
        <v>0</v>
      </c>
    </row>
    <row r="60" spans="1:5" ht="30" customHeight="1">
      <c r="A60" s="20" t="s">
        <v>28</v>
      </c>
      <c r="B60" s="20"/>
      <c r="C60" s="5">
        <v>0</v>
      </c>
      <c r="D60" s="16">
        <f>IF(E60&gt;4.5,5,E60)</f>
        <v>0</v>
      </c>
      <c r="E60" s="3">
        <f>C60*1</f>
        <v>0</v>
      </c>
    </row>
    <row r="61" spans="1:4" ht="30" customHeight="1">
      <c r="A61" s="33" t="s">
        <v>29</v>
      </c>
      <c r="B61" s="33"/>
      <c r="C61" s="33"/>
      <c r="D61" s="16">
        <f>SUM(D50:D60)</f>
        <v>0</v>
      </c>
    </row>
    <row r="62" spans="1:5" ht="30" customHeight="1">
      <c r="A62" s="27" t="s">
        <v>30</v>
      </c>
      <c r="B62" s="27"/>
      <c r="C62" s="27"/>
      <c r="D62" s="17">
        <f>IF(D61&gt;59,60,D61)</f>
        <v>0</v>
      </c>
      <c r="E62" s="6"/>
    </row>
    <row r="63" spans="1:4" ht="30" customHeight="1">
      <c r="A63" s="32" t="s">
        <v>31</v>
      </c>
      <c r="B63" s="32"/>
      <c r="C63" s="34">
        <f>D62+D48+D32+D15+D22</f>
        <v>0</v>
      </c>
      <c r="D63" s="34"/>
    </row>
    <row r="64" spans="1:4" ht="30" customHeight="1">
      <c r="A64" s="31" t="s">
        <v>32</v>
      </c>
      <c r="B64" s="31"/>
      <c r="C64" s="35">
        <f>IF(C63&gt;99.5,100,C63)</f>
        <v>0</v>
      </c>
      <c r="D64" s="35"/>
    </row>
    <row r="65" s="4" customFormat="1" ht="30" customHeight="1">
      <c r="B65" s="8"/>
    </row>
    <row r="66" s="4" customFormat="1" ht="30" customHeight="1">
      <c r="B66" s="9"/>
    </row>
    <row r="67" s="4" customFormat="1" ht="30" customHeight="1">
      <c r="B67" s="9"/>
    </row>
    <row r="68" s="4" customFormat="1" ht="30" customHeight="1">
      <c r="B68" s="9"/>
    </row>
    <row r="69" s="4" customFormat="1" ht="30" customHeight="1"/>
    <row r="70" s="4" customFormat="1" ht="30" customHeight="1"/>
    <row r="71" s="4" customFormat="1" ht="30" customHeight="1"/>
    <row r="72" s="4" customFormat="1" ht="30" customHeight="1"/>
    <row r="73" s="4" customFormat="1" ht="30" customHeight="1"/>
    <row r="74" s="4" customFormat="1" ht="30" customHeight="1"/>
    <row r="75" s="4" customFormat="1" ht="30" customHeight="1"/>
    <row r="76" s="4" customFormat="1" ht="30" customHeight="1"/>
    <row r="77" s="4" customFormat="1" ht="30" customHeight="1">
      <c r="C77" s="2"/>
    </row>
    <row r="78" s="4" customFormat="1" ht="30" customHeight="1"/>
    <row r="79" s="4" customFormat="1" ht="30" customHeight="1">
      <c r="C79" s="7"/>
    </row>
    <row r="80" s="4" customFormat="1" ht="30" customHeight="1"/>
    <row r="81" s="4" customFormat="1" ht="30" customHeight="1"/>
    <row r="82" s="4" customFormat="1" ht="30" customHeight="1"/>
    <row r="83" s="4" customFormat="1" ht="30" customHeight="1"/>
    <row r="84" s="4" customFormat="1" ht="30" customHeight="1"/>
    <row r="85" s="4" customFormat="1" ht="30" customHeight="1"/>
    <row r="86" s="4" customFormat="1" ht="30" customHeight="1"/>
    <row r="87" s="4" customFormat="1" ht="30" customHeight="1"/>
    <row r="88" s="4" customFormat="1" ht="30" customHeight="1"/>
    <row r="89" s="4" customFormat="1" ht="30" customHeight="1"/>
    <row r="90" s="4" customFormat="1" ht="30" customHeight="1"/>
    <row r="91" s="4" customFormat="1" ht="30" customHeight="1"/>
    <row r="92" s="4" customFormat="1" ht="30" customHeight="1"/>
    <row r="93" s="4" customFormat="1" ht="30" customHeight="1"/>
    <row r="94" s="4" customFormat="1" ht="30" customHeight="1"/>
    <row r="95" s="4" customFormat="1" ht="30" customHeight="1"/>
    <row r="96" s="4" customFormat="1" ht="30" customHeight="1"/>
    <row r="97" s="4" customFormat="1" ht="30" customHeight="1"/>
    <row r="98" s="4" customFormat="1" ht="30" customHeight="1"/>
    <row r="99" s="4" customFormat="1" ht="30" customHeight="1"/>
    <row r="100" s="4" customFormat="1" ht="30" customHeight="1"/>
    <row r="101" s="4" customFormat="1" ht="30" customHeight="1"/>
    <row r="102" s="4" customFormat="1" ht="30" customHeight="1"/>
    <row r="103" s="4" customFormat="1" ht="30" customHeight="1"/>
    <row r="104" s="4" customFormat="1" ht="30" customHeight="1"/>
    <row r="105" s="4" customFormat="1" ht="30" customHeight="1"/>
    <row r="106" s="4" customFormat="1" ht="30" customHeight="1"/>
    <row r="107" s="4" customFormat="1" ht="30" customHeight="1"/>
    <row r="108" s="4" customFormat="1" ht="30" customHeight="1"/>
    <row r="109" s="4" customFormat="1" ht="30" customHeight="1"/>
    <row r="110" s="4" customFormat="1" ht="30" customHeight="1"/>
    <row r="111" s="4" customFormat="1" ht="30" customHeight="1"/>
    <row r="112" s="4" customFormat="1" ht="30" customHeight="1"/>
    <row r="113" s="4" customFormat="1" ht="30" customHeight="1"/>
    <row r="114" s="4" customFormat="1" ht="30" customHeight="1"/>
    <row r="115" s="4" customFormat="1" ht="30" customHeight="1"/>
    <row r="116" s="4" customFormat="1" ht="30" customHeight="1"/>
    <row r="117" s="4" customFormat="1" ht="30" customHeight="1"/>
    <row r="118" s="4" customFormat="1" ht="30" customHeight="1"/>
    <row r="119" s="4" customFormat="1" ht="30" customHeight="1"/>
    <row r="120" s="4" customFormat="1" ht="30" customHeight="1"/>
    <row r="121" s="4" customFormat="1" ht="30" customHeight="1"/>
    <row r="122" s="4" customFormat="1" ht="30" customHeight="1"/>
    <row r="123" s="4" customFormat="1" ht="30" customHeight="1"/>
    <row r="124" s="4" customFormat="1" ht="30" customHeight="1"/>
    <row r="125" s="4" customFormat="1" ht="30" customHeight="1"/>
    <row r="126" s="4" customFormat="1" ht="30" customHeight="1"/>
    <row r="127" s="4" customFormat="1" ht="30" customHeight="1"/>
    <row r="128" s="4" customFormat="1" ht="30" customHeight="1"/>
    <row r="129" s="4" customFormat="1" ht="30" customHeight="1"/>
    <row r="130" s="4" customFormat="1" ht="30" customHeight="1"/>
    <row r="131" s="4" customFormat="1" ht="30" customHeight="1"/>
    <row r="132" s="4" customFormat="1" ht="30" customHeight="1"/>
    <row r="133" s="4" customFormat="1" ht="30" customHeight="1"/>
    <row r="134" s="4" customFormat="1" ht="30" customHeight="1"/>
    <row r="135" s="4" customFormat="1" ht="30" customHeight="1"/>
    <row r="136" s="4" customFormat="1" ht="30" customHeight="1"/>
    <row r="137" s="4" customFormat="1" ht="30" customHeight="1"/>
    <row r="138" s="4" customFormat="1" ht="30" customHeight="1"/>
    <row r="139" s="4" customFormat="1" ht="30" customHeight="1"/>
    <row r="140" s="4" customFormat="1" ht="30" customHeight="1"/>
    <row r="141" s="4" customFormat="1" ht="30" customHeight="1"/>
    <row r="142" s="4" customFormat="1" ht="30" customHeight="1"/>
    <row r="143" s="4" customFormat="1" ht="30" customHeight="1"/>
    <row r="144" s="4" customFormat="1" ht="30" customHeight="1"/>
    <row r="145" s="4" customFormat="1" ht="30" customHeight="1"/>
    <row r="146" s="4" customFormat="1" ht="30" customHeight="1"/>
    <row r="147" s="4" customFormat="1" ht="30" customHeight="1"/>
    <row r="148" s="4" customFormat="1" ht="30" customHeight="1"/>
    <row r="149" s="4" customFormat="1" ht="30" customHeight="1"/>
    <row r="150" s="4" customFormat="1" ht="30" customHeight="1"/>
    <row r="151" s="4" customFormat="1" ht="30" customHeight="1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</sheetData>
  <sheetProtection password="C8FB" sheet="1" objects="1" scenarios="1" selectLockedCells="1"/>
  <mergeCells count="65">
    <mergeCell ref="A12:B12"/>
    <mergeCell ref="A52:B52"/>
    <mergeCell ref="A51:B51"/>
    <mergeCell ref="A58:B58"/>
    <mergeCell ref="A57:B57"/>
    <mergeCell ref="A56:B56"/>
    <mergeCell ref="A55:B55"/>
    <mergeCell ref="A54:B54"/>
    <mergeCell ref="A53:B53"/>
    <mergeCell ref="A45:B45"/>
    <mergeCell ref="A64:B64"/>
    <mergeCell ref="A63:B63"/>
    <mergeCell ref="A62:C62"/>
    <mergeCell ref="A61:C61"/>
    <mergeCell ref="A60:B60"/>
    <mergeCell ref="A59:B59"/>
    <mergeCell ref="C63:D63"/>
    <mergeCell ref="C64:D64"/>
    <mergeCell ref="A46:B46"/>
    <mergeCell ref="A47:C47"/>
    <mergeCell ref="A48:C48"/>
    <mergeCell ref="A49:B49"/>
    <mergeCell ref="A39:B39"/>
    <mergeCell ref="A40:B40"/>
    <mergeCell ref="A41:B41"/>
    <mergeCell ref="A42:B42"/>
    <mergeCell ref="A43:B43"/>
    <mergeCell ref="A26:B26"/>
    <mergeCell ref="A44:B44"/>
    <mergeCell ref="A33:B33"/>
    <mergeCell ref="A34:B34"/>
    <mergeCell ref="A35:B35"/>
    <mergeCell ref="A36:B36"/>
    <mergeCell ref="A37:B37"/>
    <mergeCell ref="A38:B38"/>
    <mergeCell ref="A21:C21"/>
    <mergeCell ref="A28:B28"/>
    <mergeCell ref="A29:B29"/>
    <mergeCell ref="A30:B30"/>
    <mergeCell ref="A31:C31"/>
    <mergeCell ref="A32:C32"/>
    <mergeCell ref="A22:C22"/>
    <mergeCell ref="A23:B23"/>
    <mergeCell ref="A24:B24"/>
    <mergeCell ref="A25:B25"/>
    <mergeCell ref="A6:B6"/>
    <mergeCell ref="A7:B7"/>
    <mergeCell ref="A8:B8"/>
    <mergeCell ref="A9:B9"/>
    <mergeCell ref="A27:B27"/>
    <mergeCell ref="A16:B16"/>
    <mergeCell ref="A17:B17"/>
    <mergeCell ref="A18:B18"/>
    <mergeCell ref="A19:B19"/>
    <mergeCell ref="A20:B20"/>
    <mergeCell ref="A50:B50"/>
    <mergeCell ref="B5:D5"/>
    <mergeCell ref="A1:D2"/>
    <mergeCell ref="A3:D3"/>
    <mergeCell ref="A10:B10"/>
    <mergeCell ref="A11:B11"/>
    <mergeCell ref="A13:B13"/>
    <mergeCell ref="A14:C14"/>
    <mergeCell ref="A15:C15"/>
    <mergeCell ref="A4:D4"/>
  </mergeCells>
  <dataValidations count="1">
    <dataValidation type="decimal" showInputMessage="1" showErrorMessage="1" sqref="D14">
      <formula1>0</formula1>
      <formula2>2</formula2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"/>
  <sheetViews>
    <sheetView zoomScalePageLayoutView="0" workbookViewId="0" topLeftCell="A1">
      <selection activeCell="C9" sqref="C9"/>
    </sheetView>
  </sheetViews>
  <sheetFormatPr defaultColWidth="9.140625" defaultRowHeight="15"/>
  <sheetData>
    <row r="1" ht="15">
      <c r="B1" t="s">
        <v>4</v>
      </c>
    </row>
    <row r="2" ht="15">
      <c r="B2" s="1" t="s">
        <v>1</v>
      </c>
    </row>
    <row r="3" ht="15">
      <c r="B3" t="s">
        <v>2</v>
      </c>
    </row>
    <row r="4" ht="15">
      <c r="B4" t="s">
        <v>3</v>
      </c>
    </row>
  </sheetData>
  <sheetProtection/>
  <dataValidations count="1">
    <dataValidation type="list" allowBlank="1" showInputMessage="1" showErrorMessage="1" sqref="B1">
      <formula1>$B$2:$B$4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2020-10-01T12:56:27Z</cp:lastPrinted>
  <dcterms:created xsi:type="dcterms:W3CDTF">2019-06-27T00:22:38Z</dcterms:created>
  <dcterms:modified xsi:type="dcterms:W3CDTF">2020-10-29T22:52:08Z</dcterms:modified>
  <cp:category/>
  <cp:version/>
  <cp:contentType/>
  <cp:contentStatus/>
</cp:coreProperties>
</file>