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630" windowWidth="20460" windowHeight="10890"/>
  </bookViews>
  <sheets>
    <sheet name="Orçamento Solar DESONERADO" sheetId="1" r:id="rId1"/>
  </sheets>
  <definedNames>
    <definedName name="_xlnm.Print_Area" localSheetId="0">'Orçamento Solar DESONERADO'!$B$1:$I$12</definedName>
  </definedNames>
  <calcPr calcId="145621"/>
</workbook>
</file>

<file path=xl/calcChain.xml><?xml version="1.0" encoding="utf-8"?>
<calcChain xmlns="http://schemas.openxmlformats.org/spreadsheetml/2006/main">
  <c r="I51" i="1" l="1"/>
  <c r="I49" i="1" s="1"/>
  <c r="I39" i="1"/>
  <c r="I37" i="1" s="1"/>
  <c r="I35" i="1"/>
  <c r="I34" i="1"/>
  <c r="I28" i="1"/>
  <c r="I27" i="1"/>
  <c r="I25" i="1"/>
  <c r="I24" i="1"/>
  <c r="I22" i="1"/>
  <c r="I20" i="1"/>
  <c r="I19" i="1"/>
  <c r="I18" i="1"/>
  <c r="I76" i="1"/>
  <c r="I75" i="1"/>
  <c r="I73" i="1"/>
  <c r="I72" i="1"/>
  <c r="I70" i="1" s="1"/>
  <c r="I69" i="1"/>
  <c r="I67" i="1" s="1"/>
  <c r="I66" i="1"/>
  <c r="I64" i="1" s="1"/>
  <c r="I63" i="1"/>
  <c r="I61" i="1" s="1"/>
  <c r="I60" i="1"/>
  <c r="I58" i="1" s="1"/>
  <c r="I57" i="1"/>
  <c r="I55" i="1" s="1"/>
  <c r="I54" i="1"/>
  <c r="I52" i="1" s="1"/>
  <c r="I48" i="1"/>
  <c r="I46" i="1" s="1"/>
  <c r="I45" i="1"/>
  <c r="I43" i="1" s="1"/>
  <c r="I42" i="1"/>
  <c r="I40" i="1" s="1"/>
  <c r="I33" i="1"/>
  <c r="I31" i="1"/>
  <c r="I30" i="1" s="1"/>
  <c r="I23" i="1"/>
  <c r="I16" i="1"/>
  <c r="I15" i="1" s="1"/>
  <c r="I36" i="1" l="1"/>
  <c r="I26" i="1"/>
  <c r="I17" i="1"/>
  <c r="I32" i="1"/>
  <c r="I29" i="1" s="1"/>
  <c r="I21" i="1"/>
  <c r="I14" i="1" l="1"/>
  <c r="I78" i="1" s="1"/>
  <c r="I80" i="1" s="1"/>
</calcChain>
</file>

<file path=xl/sharedStrings.xml><?xml version="1.0" encoding="utf-8"?>
<sst xmlns="http://schemas.openxmlformats.org/spreadsheetml/2006/main" count="227" uniqueCount="177">
  <si>
    <t>Solar do Colégio - Campos dos Goytacazes, RJ</t>
  </si>
  <si>
    <t>Restauração e Requalificação | Arquivo Público Municipal</t>
  </si>
  <si>
    <t>Objeto:</t>
  </si>
  <si>
    <t>Orçamento de Obra de Construção de Sobrecobertura Provisória.</t>
  </si>
  <si>
    <t xml:space="preserve">Local: </t>
  </si>
  <si>
    <t>Rodovia Sérgio Viana Barroso, 3060. Tocos, Campos dos Goytacazes.</t>
  </si>
  <si>
    <t>Item</t>
  </si>
  <si>
    <t>Fonte</t>
  </si>
  <si>
    <t>Código</t>
  </si>
  <si>
    <t>Descrição</t>
  </si>
  <si>
    <t>Unidade</t>
  </si>
  <si>
    <t>1.1</t>
  </si>
  <si>
    <t>Fontes: EMOP: Catálogo da Empresa de Obras Públicas do Estado do Rio de Janeiro; ORSE: Catálogo de Orçamento de Obras de Sergipe; SBC: Catálogo do Informativo SBC; SICOR-MG-LESTE: Catálogo do Sistema de Custos e Orçamentos Referenciais de Minas Gerais, Região Leste;  CAU-BR: Conselho de Arquiteteura e Urbanismo do Brasil; CREA-RJ:Conselho Regional de Engenharia e Agronomia do Rio de Janeiro; C.ESP.: Composição de Preços Unitários Específica, elaborada especificamente para este trabalho.
Fontes editadas do original estão assinaladas nas colunas "Fonte" e "nº", com esclarecimento ao fim da respectiva descrição entre parêntesis.</t>
  </si>
  <si>
    <t>1.1.1</t>
  </si>
  <si>
    <t>EMOP</t>
  </si>
  <si>
    <t>02.020.0002-A</t>
  </si>
  <si>
    <t>PLACA DE IDENTIFICACAO DE OBRA PUBLICA,TIPO BANNER/PLOTTER,CONSTITUIDA POR LONA E IMPRESSAO DIGITAL,INCLUSIVE SUPORTES DE MADEIRA.FORNECIMENTO E COLOCACAO</t>
  </si>
  <si>
    <t>Quantidade</t>
  </si>
  <si>
    <t>Valor Unitário</t>
  </si>
  <si>
    <t>Valor Total</t>
  </si>
  <si>
    <t>Placa de identificação do Projeto</t>
  </si>
  <si>
    <t>M2</t>
  </si>
  <si>
    <t>1.2</t>
  </si>
  <si>
    <t>Aluguel de andaime fachadeiro</t>
  </si>
  <si>
    <t>1.2.1</t>
  </si>
  <si>
    <t>05.006.0001-B</t>
  </si>
  <si>
    <t>LOCACAO DE ANDAIME COM ELEMENTOS TUBULARES SOBRE SAPATAS FIXAS,CONSIDERANDO-SE A AREA DA PROJECAO VERTICAL DO ANDAIME EPAGO PELO TEMPO NECESSARIO A SUA UTILIZACAO,EXCLUSIVE TRANSPORTE DOS ELEMENTOS DO ANDAIME ATE A OBRA,PLATAFORMA OU PASSARELA DE PINHO,MONTAGEM E DESMONTAGEM DOS ANDAIMES</t>
  </si>
  <si>
    <t>M2XMES</t>
  </si>
  <si>
    <t>1.2.2</t>
  </si>
  <si>
    <t>05.005.0060-A</t>
  </si>
  <si>
    <t>TELA DE POLIPROPILENO PARA PROTECAO DE FACHADAS,CONSIDERANDOAPENAS O FORNECIMENTO DA TELA (VIDE ITENS 05.005.0062 E 05.005.0064 PARA COLOCACAO)</t>
  </si>
  <si>
    <t>1.2.3</t>
  </si>
  <si>
    <t>05.007.0007-A</t>
  </si>
  <si>
    <t>LOCACAO DE PASSARELA METALICA,PERFURADA,PARA ANDAIME METALICO TUBULAR,INCLUSIVE TRANSPORTE,CARGA E DESCARGA,EXCLUSIVE ANDAIME TUBULAR E MOVIMENTACAO (VIDE ITEM 05.008.0008)</t>
  </si>
  <si>
    <t>1.3</t>
  </si>
  <si>
    <t>Montagem e desmontagem de andaime fachadeiro</t>
  </si>
  <si>
    <t>1.3.1</t>
  </si>
  <si>
    <t>05.008.0001-A</t>
  </si>
  <si>
    <t>MONTAGEM E DESMONTAGEM DE ANDAIME COM ELEMENTOS TUBULARES,CONSIDERANDO-SE A AREA VERTICAL RECOBERTA</t>
  </si>
  <si>
    <t>1.3.2</t>
  </si>
  <si>
    <t>05.005.0064-A</t>
  </si>
  <si>
    <t>TELA DE POLIPROPILENO PARA PROTECAO DE FACHADAS AMARRADA EMANDAIME,EXCLUSIVE TELA(VIDE ITEM 05.005.0060 PARA FORNECIMENTO) E ANDAIME,INCLUSIVE COSTURA DA TELA SE NECESSARIO.COLOCACAO E RETIRADA.</t>
  </si>
  <si>
    <t>1.3.3</t>
  </si>
  <si>
    <t>14.006.0639-A</t>
  </si>
  <si>
    <t>COMPENSADO NAVAL DE 10MM(CHAPA DE 2,20X1,10M).FORNECIMENTO</t>
  </si>
  <si>
    <t>1.3.4</t>
  </si>
  <si>
    <t>05.058.0030-A</t>
  </si>
  <si>
    <t>PLASTICO BOLHA,LARGURA DE 1,30M.FORNECIMENTO E COLOCACAO</t>
  </si>
  <si>
    <t>M</t>
  </si>
  <si>
    <t>1.4</t>
  </si>
  <si>
    <t>Transporte de andaime</t>
  </si>
  <si>
    <t>1.4.1</t>
  </si>
  <si>
    <t>04.020.0122-A</t>
  </si>
  <si>
    <t>TRANSPORTE DE ANDAIME TUBULAR,CONSIDERANDO-SE A AREA DE PROJECAO VERTICAL DO ANDAIME,EXCLUSIVE CARGA,DESCARGA E TEMPO DEESPERA DO CAMINHAO(VIDE ITEM 04.021.0010)</t>
  </si>
  <si>
    <t>M2XKM</t>
  </si>
  <si>
    <t>1.4.2</t>
  </si>
  <si>
    <t>04.021.0010-A</t>
  </si>
  <si>
    <t>CARGA E DESCARGA MANUAL DE ANDAIME TUBULAR,INCLUSIVE TEMPO DE ESPERA DO CAMINHAO,CONSIDERANDO-SE A AREA DE PROJECAO VERTICAL</t>
  </si>
  <si>
    <t>LEVANTAMENTOS E ESTUDOS</t>
  </si>
  <si>
    <t>2.1</t>
  </si>
  <si>
    <t>Pesquisa Histórica</t>
  </si>
  <si>
    <t>2.1.1</t>
  </si>
  <si>
    <t>C.ESP.</t>
  </si>
  <si>
    <t>CESP-01-A</t>
  </si>
  <si>
    <t>PESQUISA CONDUZIDA POR HISTORIADOR OU MUSEÓLOGO ESPECIALISTA</t>
  </si>
  <si>
    <t>H</t>
  </si>
  <si>
    <t>2.2</t>
  </si>
  <si>
    <t>Diagnóstico</t>
  </si>
  <si>
    <t>2.2.1</t>
  </si>
  <si>
    <t>CESP-02-A</t>
  </si>
  <si>
    <t>ANÁLISE CONSTRUTIVA E DIAGNÓSTICO DE PATOLOGIAS EM EDIFICAÇÃO HISTÓRICA</t>
  </si>
  <si>
    <t>2.2.2</t>
  </si>
  <si>
    <t>CESP-03-0</t>
  </si>
  <si>
    <t>RELATÓRIO DE ANÁLISE DE AMOSTRAS DE ARGAMASSAS EXISTENTES DE REVESTIMENTO E ASSENTAMENTO</t>
  </si>
  <si>
    <t xml:space="preserve">UN </t>
  </si>
  <si>
    <t>2.2.3</t>
  </si>
  <si>
    <t>CESP-04-A</t>
  </si>
  <si>
    <t>PROSPECÇÕES ESTRATIGRÁFICAS CROMÁTICAS DAS FACHADAS EXTERNAS E INTERNAS DO PÁTIO</t>
  </si>
  <si>
    <t>ELABORAÇÃO DE PROJETOS</t>
  </si>
  <si>
    <t>3.1</t>
  </si>
  <si>
    <t>Projeto de restauração</t>
  </si>
  <si>
    <t>3.1.1</t>
  </si>
  <si>
    <t>Projeto de restauração - PROJETO EXECUTIVO</t>
  </si>
  <si>
    <t>3.1.1.1</t>
  </si>
  <si>
    <t>01.050.0023-A</t>
  </si>
  <si>
    <t>PROJETO EXECUTIVO DE ARQUITETURA PARA PREDIOS CULTURAIS DE 501 ATE 3.000M2,INCLUSIVE PROJETO BASICO,APRESENTADO NOS PADROES DA CONTRATANTE,INCLUSIVE AS LEGALIZACOES PERTINENTES,COORDENACAO E COMPATIBILIZACAO COM OS PROJETOS COMPLEMENTARES</t>
  </si>
  <si>
    <t>3.2</t>
  </si>
  <si>
    <t>3.2.1</t>
  </si>
  <si>
    <t>Projeto de instalações hidráulicas - PROJETO EXECUTIVO</t>
  </si>
  <si>
    <t>3.6.1.1</t>
  </si>
  <si>
    <t>01.050.0101-A</t>
  </si>
  <si>
    <t>PROJETO EXECUTIVO DE INSTALACAO HIDRAULICA PARA PREDIOS CULTURAIS,INCLUSIVE PROJETO BASICO,APRESENTADO NOS PADROES DA CONTRATANTE,INCLUSIVE AS LEGALIZACOES PERTINENTES</t>
  </si>
  <si>
    <t>3.3</t>
  </si>
  <si>
    <t>3.3.1</t>
  </si>
  <si>
    <t>Projeto de instalações sanitárias - PROJETO EXECUTIVO</t>
  </si>
  <si>
    <t>3.3.1.1</t>
  </si>
  <si>
    <t>01.050.0455-A</t>
  </si>
  <si>
    <t>PROJETO EXECUTIVO DE INSTALACAO DE ESGOTO SANITARIO E AGUASPLUVIAIS,CONSIDERANDO O PROJETO BASICO EXISTENTE,PARA PREDIOS CULTURAIS,APRESENTADO NOS PADROES DA CONTRATANTE,INCLUSIVEAS LEGALIZACOES PERTINENTES</t>
  </si>
  <si>
    <t>3.4</t>
  </si>
  <si>
    <t>3.4.1</t>
  </si>
  <si>
    <t>Projeto de instalações de águas pluviais - PROJETO EXECUTIVO</t>
  </si>
  <si>
    <t>3.4.1.1</t>
  </si>
  <si>
    <t>3.5</t>
  </si>
  <si>
    <t>3.5.1</t>
  </si>
  <si>
    <t>Projeto de instalações elétricas - PROJETO EXECUTIVO</t>
  </si>
  <si>
    <t>3.5.1.1</t>
  </si>
  <si>
    <t>01.050.0117-A</t>
  </si>
  <si>
    <t>PROJETO EXECUTIVO DE INSTALACAO ELETRICA PARA PREDIOS CULTURAIS ACIMA DE 3.000M2,INCLUSIVE PROJETO BASICO,APRESENTADO NOS PADROES DA CONTRATANTE,INCLUSIVE AS LEGALIZACOES PERTINENTES</t>
  </si>
  <si>
    <t>3.6</t>
  </si>
  <si>
    <t>3.6.1</t>
  </si>
  <si>
    <t>Projeto de instalações de rede de lógica e telefonia e CFTV (TI) - PROJETO EXECUTIVO</t>
  </si>
  <si>
    <t>01.050.0435-A</t>
  </si>
  <si>
    <t>PROJETO EXECUTIVO DE INSTALACAO DE TELEMATICA,CONSIDERANDO OPROJETO BASICO EXISTENTE,PARA PREDIOS CULTURAIS ACIMA DE 500M2,APRESENTADO NOS PADROES DA CONTRATANTE,INCLUSIVE AS LEGALIZACOES PERTINENTES</t>
  </si>
  <si>
    <t>3.7</t>
  </si>
  <si>
    <t>Projeto de proteção contra descarga atmosférica (SPDA)</t>
  </si>
  <si>
    <t>3.7.1</t>
  </si>
  <si>
    <t>Projeto de proteção contra descarga atmosférica (SPDA) - PROJETO EXECUTIVO</t>
  </si>
  <si>
    <t>3.7.1.1</t>
  </si>
  <si>
    <t>01.050.0380-A</t>
  </si>
  <si>
    <t>PROJETO EXECUTIVO DE INSTALACAO DE INCENDIO E SPDA,CONSIDERANDO PROJETO BASICO EXISTENTE,PARA PREDIOS CULTURAIS ACIMA DE 500M2,APRESENTADO NOS PADROES DA CONTRATANTE,INCLUSIVE AS LEGALIZACOES PERTINENTES</t>
  </si>
  <si>
    <t>3.8</t>
  </si>
  <si>
    <t>Projeto de ventilação, exaustão e climatização</t>
  </si>
  <si>
    <t>3.8.1</t>
  </si>
  <si>
    <t>Projeto de ventilação, exaustão e climatização - PROJETO EXECUTIVO</t>
  </si>
  <si>
    <t>3.8.1.1</t>
  </si>
  <si>
    <t>01.050.0532-A</t>
  </si>
  <si>
    <t>PROJETO EXECUTIVO DE SISTEMA DE AR CONDICIONADO,CONSIDERANDOO PROJETO BASICO EXISTENTE,APRESENTADO NOS PADROES DA CONTRATANTE,PARA PREDIOS COM AREA ACIMA DE 3000M2</t>
  </si>
  <si>
    <t>3.9</t>
  </si>
  <si>
    <t>Projeto de sistemas de prevenção e combate a incêndio</t>
  </si>
  <si>
    <t>3.9.1</t>
  </si>
  <si>
    <t>Projeto de sistemas de prevenção e combate a incêndio - PROJETO EXECUTIVO</t>
  </si>
  <si>
    <t>3.9.1.1</t>
  </si>
  <si>
    <t>PROJETO EXECUTIVO DE INSTALACAO DE INCENDIO E SPDA,CONSIDERANDO PROJETO BASICO EXISTENTE,PARA PREDIOS CULTURAIS ACIMA DE500M2,APRESENTADO NOS PADROES DA CONTRATANTE,INCLUSIVE AS LEGALIZACOES PERTINENTES</t>
  </si>
  <si>
    <t>3.10</t>
  </si>
  <si>
    <t>Projeto de acessibilidade</t>
  </si>
  <si>
    <t>3.10.1</t>
  </si>
  <si>
    <t>Projeto de acessibilidade - PROJETO EXECUTIVO</t>
  </si>
  <si>
    <t>3.10.1.1</t>
  </si>
  <si>
    <t>SBC (EDITADA)</t>
  </si>
  <si>
    <t>31*2</t>
  </si>
  <si>
    <t xml:space="preserve">PROJETO ACESSIBILIDADE/SINALIZACAO ACIMA 400M2 </t>
  </si>
  <si>
    <t>3.11</t>
  </si>
  <si>
    <t>Projeto de comunicação visual</t>
  </si>
  <si>
    <t>3.11.1</t>
  </si>
  <si>
    <t>Projeto de comunicação visual - PROJETO EXECUTIVO</t>
  </si>
  <si>
    <t>3.11.1.1</t>
  </si>
  <si>
    <t>01.050.0250-A</t>
  </si>
  <si>
    <t>PROJETO EXECUTIVO DE PROGRAMACAO VISUAL PARA PREDIOS ESCOLARES E/OU ADMINISTRATIVOS,DE 501 ATE 3000M2,APRESENTADO NOS PADROES DA CONTRATANTE</t>
  </si>
  <si>
    <t>3.12</t>
  </si>
  <si>
    <t>Projeto de paisagismo e arquitetura de entorno</t>
  </si>
  <si>
    <t>3.12.1</t>
  </si>
  <si>
    <t>Projeto de paisagismo e arquitetura de entorno - PROJETO EXECUTIVO</t>
  </si>
  <si>
    <t>3.12.1.1</t>
  </si>
  <si>
    <t>01.050.0175-A</t>
  </si>
  <si>
    <t>PROJETO EXECUTIVO PARA TRATAMENTO PAISAGISTICO COM ESPECIFICACAO VEGETAL LEGENDADA E QUANTIFICADA,EM AREAS PUBLICAS,CONSIDERANDO A AREA EFETIVA DE PLANTIO,APRESENTADO NOS PADROES DA CONTRATANTE</t>
  </si>
  <si>
    <t>HA</t>
  </si>
  <si>
    <t>3.13</t>
  </si>
  <si>
    <t>Caderno de Encargos, Orçamento Referencial e Cronograma Físico-Financeiro</t>
  </si>
  <si>
    <t>3.13.1</t>
  </si>
  <si>
    <t>Orçamento e cronograma físico-financeiro da obra</t>
  </si>
  <si>
    <t>3.13.1.1</t>
  </si>
  <si>
    <t>C.ESP-06-A</t>
  </si>
  <si>
    <t xml:space="preserve">ORÇAMENTO E CRONOGRAMA FÍSICO-FINANCEIRO DA OBRA NAS ÁREAS EXTERNAS (COMPOSIÇÃO ESTIMA NO QUANTITATIVO DE INSUMO QUE O CUSTO DO CRONOGRAMA EQUIVALE A 20% DO CUSTO DAS PLANILHAS ORÇAMENTÁRIAS) </t>
  </si>
  <si>
    <t>3.13.1.2</t>
  </si>
  <si>
    <t>C.ESP-07-A</t>
  </si>
  <si>
    <t xml:space="preserve">ORÇAMENTO E CRONOGRAMA FÍSICO-FINANCEIRO DAS OBRAS NA EDIFICAÇÃO DO SOLAR  (COMPOSIÇÃO ESTIMA NO QUANTITATIVO DE INSUMO QUE O CUSTO DO CRONOGRAMA EQUIVALE A 20% DO CUSTO DAS PLANILHAS ORÇAMENTÁRIAS) </t>
  </si>
  <si>
    <t>TOTAL PARCIAL</t>
  </si>
  <si>
    <t>TOTAL GERAL</t>
  </si>
  <si>
    <t>SERVIÇOS PRELIMINARES E TÉCNICOS</t>
  </si>
  <si>
    <t>Projeto de instalações sanitárias</t>
  </si>
  <si>
    <t>Projeto de instalações hidráulicas</t>
  </si>
  <si>
    <t>Projeto de instalações de águas pluviais</t>
  </si>
  <si>
    <t>Projeto de instalações elétricas</t>
  </si>
  <si>
    <t>Projeto de instalações de rede de lógica e telefonia e CFTV (TI)</t>
  </si>
  <si>
    <t>ELABORAÇÃO DOS PROJETOS EXECUTIVOS DE RESTAURAÇÃO DO SOLAR DO COLÉGIO</t>
  </si>
  <si>
    <t xml:space="preserve">B.D.I. </t>
  </si>
  <si>
    <t>PLANILHA SEM PREÇOS (DESONERADA)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</si>
</sst>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.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1"/>
    </font>
    <font>
      <sz val="10"/>
      <name val="Arial"/>
      <family val="1"/>
    </font>
    <font>
      <b/>
      <i/>
      <sz val="10"/>
      <name val="Arial"/>
      <family val="2"/>
    </font>
    <font>
      <b/>
      <sz val="12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44" fontId="2" fillId="0" borderId="0" applyFont="0" applyFill="0" applyBorder="0" applyAlignment="0" applyProtection="0"/>
    <xf numFmtId="0" fontId="7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10" fontId="4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43" fontId="10" fillId="2" borderId="2" xfId="26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3" fontId="11" fillId="0" borderId="2" xfId="26" applyFont="1" applyFill="1" applyBorder="1" applyAlignment="1">
      <alignment horizontal="right" vertical="center" wrapText="1"/>
    </xf>
    <xf numFmtId="43" fontId="11" fillId="0" borderId="2" xfId="26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horizontal="right" vertical="center" wrapText="1"/>
    </xf>
    <xf numFmtId="165" fontId="10" fillId="3" borderId="2" xfId="0" applyNumberFormat="1" applyFont="1" applyFill="1" applyBorder="1" applyAlignment="1">
      <alignment horizontal="right" vertical="center" wrapText="1"/>
    </xf>
    <xf numFmtId="43" fontId="13" fillId="0" borderId="2" xfId="0" applyNumberFormat="1" applyFont="1" applyBorder="1" applyAlignment="1">
      <alignment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 wrapText="1"/>
    </xf>
    <xf numFmtId="43" fontId="10" fillId="4" borderId="2" xfId="26" applyFont="1" applyFill="1" applyBorder="1" applyAlignment="1">
      <alignment horizontal="right" vertical="center" wrapText="1"/>
    </xf>
    <xf numFmtId="165" fontId="10" fillId="5" borderId="2" xfId="0" applyNumberFormat="1" applyFont="1" applyFill="1" applyBorder="1" applyAlignment="1">
      <alignment horizontal="right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left" vertical="center" wrapText="1"/>
    </xf>
    <xf numFmtId="165" fontId="11" fillId="7" borderId="2" xfId="0" applyNumberFormat="1" applyFont="1" applyFill="1" applyBorder="1" applyAlignment="1">
      <alignment horizontal="right" vertical="center" wrapText="1"/>
    </xf>
    <xf numFmtId="43" fontId="11" fillId="6" borderId="2" xfId="26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43" fontId="10" fillId="2" borderId="3" xfId="26" applyFont="1" applyFill="1" applyBorder="1" applyAlignment="1">
      <alignment horizontal="right" vertical="center" wrapText="1"/>
    </xf>
    <xf numFmtId="0" fontId="10" fillId="4" borderId="1" xfId="0" applyFont="1" applyFill="1" applyBorder="1" applyAlignment="1">
      <alignment horizontal="left" vertical="center" wrapText="1"/>
    </xf>
    <xf numFmtId="43" fontId="10" fillId="4" borderId="3" xfId="26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43" fontId="11" fillId="0" borderId="3" xfId="26" applyFont="1" applyBorder="1" applyAlignment="1">
      <alignment horizontal="right" vertical="center" wrapText="1"/>
    </xf>
    <xf numFmtId="43" fontId="11" fillId="0" borderId="3" xfId="26" applyFont="1" applyFill="1" applyBorder="1" applyAlignment="1">
      <alignment horizontal="right" vertical="center" wrapText="1"/>
    </xf>
    <xf numFmtId="0" fontId="11" fillId="6" borderId="1" xfId="0" applyFont="1" applyFill="1" applyBorder="1" applyAlignment="1">
      <alignment horizontal="left" vertical="center" wrapText="1"/>
    </xf>
    <xf numFmtId="43" fontId="11" fillId="6" borderId="3" xfId="26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4" fontId="11" fillId="0" borderId="5" xfId="0" applyNumberFormat="1" applyFont="1" applyBorder="1" applyAlignment="1">
      <alignment horizontal="right" vertical="center" wrapText="1"/>
    </xf>
    <xf numFmtId="43" fontId="11" fillId="0" borderId="5" xfId="26" applyFont="1" applyFill="1" applyBorder="1" applyAlignment="1">
      <alignment horizontal="right" vertical="center" wrapText="1"/>
    </xf>
    <xf numFmtId="43" fontId="11" fillId="0" borderId="6" xfId="26" applyFont="1" applyBorder="1" applyAlignment="1">
      <alignment horizontal="right" vertical="center" wrapText="1"/>
    </xf>
    <xf numFmtId="43" fontId="13" fillId="2" borderId="10" xfId="0" applyNumberFormat="1" applyFont="1" applyFill="1" applyBorder="1" applyAlignment="1">
      <alignment vertical="center"/>
    </xf>
    <xf numFmtId="0" fontId="10" fillId="2" borderId="11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 vertical="center" wrapText="1"/>
    </xf>
    <xf numFmtId="165" fontId="10" fillId="2" borderId="12" xfId="0" applyNumberFormat="1" applyFont="1" applyFill="1" applyBorder="1" applyAlignment="1">
      <alignment horizontal="right" vertical="center" wrapText="1"/>
    </xf>
    <xf numFmtId="43" fontId="10" fillId="2" borderId="12" xfId="26" applyFont="1" applyFill="1" applyBorder="1" applyAlignment="1">
      <alignment horizontal="right" vertical="center" wrapText="1"/>
    </xf>
    <xf numFmtId="43" fontId="10" fillId="2" borderId="13" xfId="26" applyFont="1" applyFill="1" applyBorder="1" applyAlignment="1">
      <alignment horizontal="right" vertical="center" wrapText="1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43" fontId="9" fillId="0" borderId="10" xfId="26" applyFont="1" applyFill="1" applyBorder="1" applyAlignment="1">
      <alignment horizontal="center" vertical="center"/>
    </xf>
    <xf numFmtId="43" fontId="4" fillId="8" borderId="3" xfId="0" applyNumberFormat="1" applyFont="1" applyFill="1" applyBorder="1" applyAlignment="1">
      <alignment vertical="center"/>
    </xf>
    <xf numFmtId="0" fontId="13" fillId="2" borderId="8" xfId="0" applyFont="1" applyFill="1" applyBorder="1" applyAlignment="1">
      <alignment horizontal="right" vertical="center"/>
    </xf>
    <xf numFmtId="0" fontId="13" fillId="2" borderId="9" xfId="0" applyFont="1" applyFill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8" fillId="0" borderId="0" xfId="23" applyFont="1" applyAlignment="1" applyProtection="1">
      <alignment horizontal="center" vertical="center" wrapText="1"/>
      <protection locked="0"/>
    </xf>
  </cellXfs>
  <cellStyles count="27">
    <cellStyle name="Moeda 2" xfId="13"/>
    <cellStyle name="Moeda 3" xfId="2"/>
    <cellStyle name="Moeda 3 2" xfId="14"/>
    <cellStyle name="Moeda 3 3" xfId="3"/>
    <cellStyle name="Moeda 3 3 2" xfId="17"/>
    <cellStyle name="Moeda 4" xfId="22"/>
    <cellStyle name="Moeda 5" xfId="24"/>
    <cellStyle name="Normal" xfId="0" builtinId="0"/>
    <cellStyle name="Normal 2" xfId="7"/>
    <cellStyle name="Normal 2 2" xfId="19"/>
    <cellStyle name="Normal 3" xfId="12"/>
    <cellStyle name="Normal 4" xfId="15"/>
    <cellStyle name="Normal 5" xfId="9"/>
    <cellStyle name="Normal 5 2" xfId="21"/>
    <cellStyle name="Normal 6" xfId="4"/>
    <cellStyle name="Normal 7" xfId="23"/>
    <cellStyle name="Porcentagem" xfId="1" builtinId="5"/>
    <cellStyle name="Porcentagem 2" xfId="10"/>
    <cellStyle name="Porcentagem 2 2" xfId="20"/>
    <cellStyle name="Porcentagem 3" xfId="18"/>
    <cellStyle name="Porcentagem 4" xfId="6"/>
    <cellStyle name="Vírgula" xfId="26" builtinId="3"/>
    <cellStyle name="Vírgula 2" xfId="8"/>
    <cellStyle name="Vírgula 3" xfId="16"/>
    <cellStyle name="Vírgula 4" xfId="11"/>
    <cellStyle name="Vírgula 5" xfId="5"/>
    <cellStyle name="Vírgula 6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portal1.iff.edu.br/pesquisa-e-inovacao/nucleos-de-pesquisa-do-iffluminense/nucleape/arquivos/3-uenf_horizontal.jpg/@@images/image.jpe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</xdr:colOff>
      <xdr:row>0</xdr:row>
      <xdr:rowOff>47624</xdr:rowOff>
    </xdr:from>
    <xdr:to>
      <xdr:col>4</xdr:col>
      <xdr:colOff>571500</xdr:colOff>
      <xdr:row>3</xdr:row>
      <xdr:rowOff>107156</xdr:rowOff>
    </xdr:to>
    <xdr:pic>
      <xdr:nvPicPr>
        <xdr:cNvPr id="3" name="Imagem 2" descr="Logo Uenf">
          <a:extLst>
            <a:ext uri="{FF2B5EF4-FFF2-40B4-BE49-F238E27FC236}">
              <a16:creationId xmlns="" xmlns:a16="http://schemas.microsoft.com/office/drawing/2014/main" id="{BCAF29B3-594D-40D3-94B8-1981D3B93E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" y="47624"/>
          <a:ext cx="2750344" cy="702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0"/>
  <sheetViews>
    <sheetView tabSelected="1" zoomScale="80" zoomScaleNormal="80" workbookViewId="0">
      <selection activeCell="I6" sqref="I6"/>
    </sheetView>
  </sheetViews>
  <sheetFormatPr defaultRowHeight="15" x14ac:dyDescent="0.25"/>
  <cols>
    <col min="1" max="1" width="9.140625" style="3"/>
    <col min="2" max="2" width="9.28515625" style="3" bestFit="1" customWidth="1"/>
    <col min="3" max="3" width="10.28515625" style="3" customWidth="1"/>
    <col min="4" max="4" width="15.42578125" style="3" bestFit="1" customWidth="1"/>
    <col min="5" max="5" width="58.140625" style="3" customWidth="1"/>
    <col min="6" max="6" width="10.140625" style="6" bestFit="1" customWidth="1"/>
    <col min="7" max="7" width="11.42578125" style="6" bestFit="1" customWidth="1"/>
    <col min="8" max="8" width="13.5703125" style="6" bestFit="1" customWidth="1"/>
    <col min="9" max="9" width="13.7109375" style="3" bestFit="1" customWidth="1"/>
    <col min="10" max="16384" width="9.140625" style="3"/>
  </cols>
  <sheetData>
    <row r="1" spans="2:9" ht="17.25" customHeight="1" x14ac:dyDescent="0.25">
      <c r="B1" s="1"/>
      <c r="C1" s="1"/>
      <c r="D1" s="1"/>
      <c r="E1" s="1"/>
      <c r="F1" s="2"/>
      <c r="G1" s="2"/>
      <c r="H1" s="2"/>
      <c r="I1" s="1"/>
    </row>
    <row r="2" spans="2:9" ht="17.25" customHeight="1" x14ac:dyDescent="0.25">
      <c r="B2" s="1"/>
      <c r="C2" s="1"/>
      <c r="D2" s="1"/>
      <c r="E2" s="1"/>
      <c r="F2" s="2"/>
      <c r="G2" s="2"/>
      <c r="H2" s="2"/>
      <c r="I2" s="1"/>
    </row>
    <row r="3" spans="2:9" ht="17.25" customHeight="1" x14ac:dyDescent="0.25">
      <c r="B3" s="1"/>
      <c r="C3" s="1"/>
      <c r="D3" s="1"/>
      <c r="E3" s="1"/>
      <c r="F3" s="2"/>
      <c r="G3" s="2"/>
      <c r="H3" s="2"/>
      <c r="I3" s="1"/>
    </row>
    <row r="4" spans="2:9" x14ac:dyDescent="0.25">
      <c r="B4" s="1"/>
      <c r="C4" s="1"/>
      <c r="D4" s="1"/>
      <c r="E4" s="1"/>
      <c r="F4" s="2"/>
      <c r="G4" s="2"/>
      <c r="H4" s="2"/>
      <c r="I4" s="1"/>
    </row>
    <row r="5" spans="2:9" x14ac:dyDescent="0.25">
      <c r="B5" s="1" t="s">
        <v>0</v>
      </c>
      <c r="C5" s="1"/>
      <c r="D5" s="1"/>
      <c r="E5" s="1"/>
      <c r="F5" s="2"/>
      <c r="G5" s="2"/>
      <c r="H5" s="2"/>
      <c r="I5" s="1"/>
    </row>
    <row r="6" spans="2:9" x14ac:dyDescent="0.25">
      <c r="B6" s="1" t="s">
        <v>1</v>
      </c>
      <c r="C6" s="1"/>
      <c r="D6" s="1"/>
      <c r="E6" s="1"/>
      <c r="F6" s="2"/>
      <c r="G6" s="2"/>
      <c r="H6" s="1"/>
      <c r="I6" s="4"/>
    </row>
    <row r="7" spans="2:9" x14ac:dyDescent="0.25">
      <c r="B7" s="1" t="s">
        <v>2</v>
      </c>
      <c r="C7" s="1" t="s">
        <v>3</v>
      </c>
      <c r="D7" s="1"/>
      <c r="E7" s="1"/>
      <c r="F7" s="2"/>
      <c r="G7" s="2"/>
      <c r="H7" s="1"/>
      <c r="I7" s="5"/>
    </row>
    <row r="8" spans="2:9" x14ac:dyDescent="0.25">
      <c r="B8" s="1" t="s">
        <v>4</v>
      </c>
      <c r="C8" s="1" t="s">
        <v>5</v>
      </c>
      <c r="D8" s="1"/>
      <c r="E8" s="1"/>
      <c r="F8" s="2"/>
      <c r="G8" s="2"/>
      <c r="H8" s="2"/>
      <c r="I8" s="1"/>
    </row>
    <row r="9" spans="2:9" x14ac:dyDescent="0.25">
      <c r="B9" s="1"/>
      <c r="C9" s="1"/>
      <c r="D9" s="1"/>
      <c r="E9" s="1"/>
      <c r="F9" s="2"/>
      <c r="G9" s="2"/>
      <c r="H9" s="2"/>
      <c r="I9" s="1"/>
    </row>
    <row r="10" spans="2:9" x14ac:dyDescent="0.25">
      <c r="B10" s="61" t="s">
        <v>174</v>
      </c>
      <c r="C10" s="61"/>
      <c r="D10" s="61"/>
      <c r="E10" s="61"/>
      <c r="F10" s="61"/>
      <c r="G10" s="61"/>
      <c r="H10" s="61"/>
      <c r="I10" s="61"/>
    </row>
    <row r="11" spans="2:9" ht="15.75" thickBot="1" x14ac:dyDescent="0.3">
      <c r="B11" s="61" t="s">
        <v>176</v>
      </c>
      <c r="C11" s="61"/>
      <c r="D11" s="61"/>
      <c r="E11" s="61"/>
      <c r="F11" s="61"/>
      <c r="G11" s="61"/>
      <c r="H11" s="61"/>
      <c r="I11" s="61"/>
    </row>
    <row r="12" spans="2:9" ht="69.75" customHeight="1" thickBot="1" x14ac:dyDescent="0.3">
      <c r="B12" s="58" t="s">
        <v>12</v>
      </c>
      <c r="C12" s="59"/>
      <c r="D12" s="59"/>
      <c r="E12" s="59"/>
      <c r="F12" s="59"/>
      <c r="G12" s="59"/>
      <c r="H12" s="59"/>
      <c r="I12" s="60"/>
    </row>
    <row r="13" spans="2:9" ht="15.75" thickBot="1" x14ac:dyDescent="0.3">
      <c r="B13" s="48" t="s">
        <v>6</v>
      </c>
      <c r="C13" s="49" t="s">
        <v>7</v>
      </c>
      <c r="D13" s="49" t="s">
        <v>8</v>
      </c>
      <c r="E13" s="50" t="s">
        <v>9</v>
      </c>
      <c r="F13" s="51" t="s">
        <v>10</v>
      </c>
      <c r="G13" s="51" t="s">
        <v>17</v>
      </c>
      <c r="H13" s="51" t="s">
        <v>18</v>
      </c>
      <c r="I13" s="52" t="s">
        <v>19</v>
      </c>
    </row>
    <row r="14" spans="2:9" x14ac:dyDescent="0.25">
      <c r="B14" s="42">
        <v>1</v>
      </c>
      <c r="C14" s="43"/>
      <c r="D14" s="43"/>
      <c r="E14" s="44" t="s">
        <v>168</v>
      </c>
      <c r="F14" s="43"/>
      <c r="G14" s="45"/>
      <c r="H14" s="46"/>
      <c r="I14" s="47">
        <f>SUM(I15,I17,I21,I26)</f>
        <v>0</v>
      </c>
    </row>
    <row r="15" spans="2:9" x14ac:dyDescent="0.25">
      <c r="B15" s="28" t="s">
        <v>11</v>
      </c>
      <c r="C15" s="18"/>
      <c r="D15" s="18"/>
      <c r="E15" s="17" t="s">
        <v>20</v>
      </c>
      <c r="F15" s="18"/>
      <c r="G15" s="19"/>
      <c r="H15" s="20"/>
      <c r="I15" s="29">
        <f>SUM(I16)</f>
        <v>0</v>
      </c>
    </row>
    <row r="16" spans="2:9" ht="51" x14ac:dyDescent="0.25">
      <c r="B16" s="30" t="s">
        <v>13</v>
      </c>
      <c r="C16" s="11" t="s">
        <v>14</v>
      </c>
      <c r="D16" s="11" t="s">
        <v>15</v>
      </c>
      <c r="E16" s="10" t="s">
        <v>16</v>
      </c>
      <c r="F16" s="11" t="s">
        <v>21</v>
      </c>
      <c r="G16" s="14">
        <v>7.5</v>
      </c>
      <c r="H16" s="12"/>
      <c r="I16" s="31">
        <f>TRUNC(G16*H16,2)</f>
        <v>0</v>
      </c>
    </row>
    <row r="17" spans="2:9" x14ac:dyDescent="0.25">
      <c r="B17" s="28" t="s">
        <v>22</v>
      </c>
      <c r="C17" s="18"/>
      <c r="D17" s="18"/>
      <c r="E17" s="17" t="s">
        <v>23</v>
      </c>
      <c r="F17" s="18"/>
      <c r="G17" s="21"/>
      <c r="H17" s="20"/>
      <c r="I17" s="29">
        <f>SUM(I18:I20)</f>
        <v>0</v>
      </c>
    </row>
    <row r="18" spans="2:9" ht="89.25" x14ac:dyDescent="0.25">
      <c r="B18" s="30" t="s">
        <v>24</v>
      </c>
      <c r="C18" s="11" t="s">
        <v>14</v>
      </c>
      <c r="D18" s="11" t="s">
        <v>25</v>
      </c>
      <c r="E18" s="10" t="s">
        <v>26</v>
      </c>
      <c r="F18" s="11" t="s">
        <v>27</v>
      </c>
      <c r="G18" s="14">
        <v>18</v>
      </c>
      <c r="H18" s="12"/>
      <c r="I18" s="31">
        <f t="shared" ref="I18:I20" si="0">TRUNC(G18*H18,2)</f>
        <v>0</v>
      </c>
    </row>
    <row r="19" spans="2:9" ht="51" x14ac:dyDescent="0.25">
      <c r="B19" s="30" t="s">
        <v>28</v>
      </c>
      <c r="C19" s="11" t="s">
        <v>14</v>
      </c>
      <c r="D19" s="11" t="s">
        <v>29</v>
      </c>
      <c r="E19" s="10" t="s">
        <v>30</v>
      </c>
      <c r="F19" s="11" t="s">
        <v>21</v>
      </c>
      <c r="G19" s="14">
        <v>46.8</v>
      </c>
      <c r="H19" s="12"/>
      <c r="I19" s="31">
        <f t="shared" si="0"/>
        <v>0</v>
      </c>
    </row>
    <row r="20" spans="2:9" ht="51" x14ac:dyDescent="0.25">
      <c r="B20" s="30" t="s">
        <v>31</v>
      </c>
      <c r="C20" s="11" t="s">
        <v>14</v>
      </c>
      <c r="D20" s="11" t="s">
        <v>32</v>
      </c>
      <c r="E20" s="10" t="s">
        <v>33</v>
      </c>
      <c r="F20" s="11" t="s">
        <v>27</v>
      </c>
      <c r="G20" s="14">
        <v>1.8</v>
      </c>
      <c r="H20" s="12"/>
      <c r="I20" s="31">
        <f t="shared" si="0"/>
        <v>0</v>
      </c>
    </row>
    <row r="21" spans="2:9" x14ac:dyDescent="0.25">
      <c r="B21" s="28" t="s">
        <v>34</v>
      </c>
      <c r="C21" s="18"/>
      <c r="D21" s="18"/>
      <c r="E21" s="17" t="s">
        <v>35</v>
      </c>
      <c r="F21" s="18"/>
      <c r="G21" s="21"/>
      <c r="H21" s="20"/>
      <c r="I21" s="29">
        <f>SUM(I22:I25)</f>
        <v>0</v>
      </c>
    </row>
    <row r="22" spans="2:9" ht="38.25" x14ac:dyDescent="0.25">
      <c r="B22" s="30" t="s">
        <v>36</v>
      </c>
      <c r="C22" s="11" t="s">
        <v>14</v>
      </c>
      <c r="D22" s="11" t="s">
        <v>37</v>
      </c>
      <c r="E22" s="10" t="s">
        <v>38</v>
      </c>
      <c r="F22" s="11" t="s">
        <v>21</v>
      </c>
      <c r="G22" s="14">
        <v>18</v>
      </c>
      <c r="H22" s="12"/>
      <c r="I22" s="31">
        <f t="shared" ref="I22:I25" si="1">TRUNC(G22*H22,2)</f>
        <v>0</v>
      </c>
    </row>
    <row r="23" spans="2:9" ht="63.75" x14ac:dyDescent="0.25">
      <c r="B23" s="30" t="s">
        <v>39</v>
      </c>
      <c r="C23" s="11" t="s">
        <v>14</v>
      </c>
      <c r="D23" s="11" t="s">
        <v>40</v>
      </c>
      <c r="E23" s="10" t="s">
        <v>41</v>
      </c>
      <c r="F23" s="11" t="s">
        <v>21</v>
      </c>
      <c r="G23" s="14">
        <v>46.8</v>
      </c>
      <c r="H23" s="12"/>
      <c r="I23" s="31">
        <f t="shared" si="1"/>
        <v>0</v>
      </c>
    </row>
    <row r="24" spans="2:9" ht="25.5" x14ac:dyDescent="0.25">
      <c r="B24" s="30" t="s">
        <v>42</v>
      </c>
      <c r="C24" s="11" t="s">
        <v>14</v>
      </c>
      <c r="D24" s="11" t="s">
        <v>43</v>
      </c>
      <c r="E24" s="10" t="s">
        <v>44</v>
      </c>
      <c r="F24" s="11" t="s">
        <v>21</v>
      </c>
      <c r="G24" s="14">
        <v>5.5</v>
      </c>
      <c r="H24" s="12"/>
      <c r="I24" s="31">
        <f t="shared" si="1"/>
        <v>0</v>
      </c>
    </row>
    <row r="25" spans="2:9" ht="25.5" x14ac:dyDescent="0.25">
      <c r="B25" s="30" t="s">
        <v>45</v>
      </c>
      <c r="C25" s="11" t="s">
        <v>14</v>
      </c>
      <c r="D25" s="11" t="s">
        <v>46</v>
      </c>
      <c r="E25" s="10" t="s">
        <v>47</v>
      </c>
      <c r="F25" s="11" t="s">
        <v>48</v>
      </c>
      <c r="G25" s="14">
        <v>4.2300000000000004</v>
      </c>
      <c r="H25" s="12"/>
      <c r="I25" s="31">
        <f t="shared" si="1"/>
        <v>0</v>
      </c>
    </row>
    <row r="26" spans="2:9" x14ac:dyDescent="0.25">
      <c r="B26" s="28" t="s">
        <v>49</v>
      </c>
      <c r="C26" s="18"/>
      <c r="D26" s="18"/>
      <c r="E26" s="17" t="s">
        <v>50</v>
      </c>
      <c r="F26" s="18"/>
      <c r="G26" s="21"/>
      <c r="H26" s="20"/>
      <c r="I26" s="29">
        <f>SUM(I27:I28)</f>
        <v>0</v>
      </c>
    </row>
    <row r="27" spans="2:9" ht="51" x14ac:dyDescent="0.25">
      <c r="B27" s="30" t="s">
        <v>51</v>
      </c>
      <c r="C27" s="11" t="s">
        <v>14</v>
      </c>
      <c r="D27" s="11" t="s">
        <v>52</v>
      </c>
      <c r="E27" s="10" t="s">
        <v>53</v>
      </c>
      <c r="F27" s="11" t="s">
        <v>54</v>
      </c>
      <c r="G27" s="14">
        <v>360</v>
      </c>
      <c r="H27" s="12"/>
      <c r="I27" s="31">
        <f t="shared" ref="I27:I28" si="2">TRUNC(G27*H27,2)</f>
        <v>0</v>
      </c>
    </row>
    <row r="28" spans="2:9" ht="51" x14ac:dyDescent="0.25">
      <c r="B28" s="30" t="s">
        <v>55</v>
      </c>
      <c r="C28" s="11" t="s">
        <v>14</v>
      </c>
      <c r="D28" s="11" t="s">
        <v>56</v>
      </c>
      <c r="E28" s="10" t="s">
        <v>57</v>
      </c>
      <c r="F28" s="11" t="s">
        <v>21</v>
      </c>
      <c r="G28" s="14">
        <v>18</v>
      </c>
      <c r="H28" s="12"/>
      <c r="I28" s="31">
        <f t="shared" si="2"/>
        <v>0</v>
      </c>
    </row>
    <row r="29" spans="2:9" x14ac:dyDescent="0.25">
      <c r="B29" s="26">
        <v>2</v>
      </c>
      <c r="C29" s="8"/>
      <c r="D29" s="8"/>
      <c r="E29" s="7" t="s">
        <v>58</v>
      </c>
      <c r="F29" s="8"/>
      <c r="G29" s="15"/>
      <c r="H29" s="9"/>
      <c r="I29" s="27">
        <f>SUM(I30,I32)</f>
        <v>0</v>
      </c>
    </row>
    <row r="30" spans="2:9" x14ac:dyDescent="0.25">
      <c r="B30" s="28" t="s">
        <v>59</v>
      </c>
      <c r="C30" s="18"/>
      <c r="D30" s="18"/>
      <c r="E30" s="17" t="s">
        <v>60</v>
      </c>
      <c r="F30" s="18"/>
      <c r="G30" s="21"/>
      <c r="H30" s="20"/>
      <c r="I30" s="29">
        <f>SUM(I31:I31)</f>
        <v>0</v>
      </c>
    </row>
    <row r="31" spans="2:9" ht="25.5" x14ac:dyDescent="0.25">
      <c r="B31" s="30" t="s">
        <v>61</v>
      </c>
      <c r="C31" s="11" t="s">
        <v>62</v>
      </c>
      <c r="D31" s="11" t="s">
        <v>63</v>
      </c>
      <c r="E31" s="10" t="s">
        <v>64</v>
      </c>
      <c r="F31" s="11" t="s">
        <v>65</v>
      </c>
      <c r="G31" s="13">
        <v>150</v>
      </c>
      <c r="H31" s="12"/>
      <c r="I31" s="32">
        <f>TRUNC(G31*H31,2)</f>
        <v>0</v>
      </c>
    </row>
    <row r="32" spans="2:9" x14ac:dyDescent="0.25">
      <c r="B32" s="28" t="s">
        <v>66</v>
      </c>
      <c r="C32" s="18"/>
      <c r="D32" s="18"/>
      <c r="E32" s="17" t="s">
        <v>67</v>
      </c>
      <c r="F32" s="18"/>
      <c r="G32" s="21"/>
      <c r="H32" s="20"/>
      <c r="I32" s="29">
        <f>SUM(I33:I35)</f>
        <v>0</v>
      </c>
    </row>
    <row r="33" spans="2:9" ht="25.5" x14ac:dyDescent="0.25">
      <c r="B33" s="30" t="s">
        <v>68</v>
      </c>
      <c r="C33" s="11" t="s">
        <v>62</v>
      </c>
      <c r="D33" s="11" t="s">
        <v>69</v>
      </c>
      <c r="E33" s="10" t="s">
        <v>70</v>
      </c>
      <c r="F33" s="11" t="s">
        <v>21</v>
      </c>
      <c r="G33" s="13">
        <v>2666.26</v>
      </c>
      <c r="H33" s="12"/>
      <c r="I33" s="32">
        <f t="shared" ref="I33:I35" si="3">TRUNC(G33*H33,2)</f>
        <v>0</v>
      </c>
    </row>
    <row r="34" spans="2:9" ht="25.5" x14ac:dyDescent="0.25">
      <c r="B34" s="30" t="s">
        <v>71</v>
      </c>
      <c r="C34" s="11" t="s">
        <v>62</v>
      </c>
      <c r="D34" s="11" t="s">
        <v>72</v>
      </c>
      <c r="E34" s="10" t="s">
        <v>73</v>
      </c>
      <c r="F34" s="11" t="s">
        <v>74</v>
      </c>
      <c r="G34" s="13">
        <v>1</v>
      </c>
      <c r="H34" s="12"/>
      <c r="I34" s="32">
        <f t="shared" si="3"/>
        <v>0</v>
      </c>
    </row>
    <row r="35" spans="2:9" ht="25.5" x14ac:dyDescent="0.25">
      <c r="B35" s="30" t="s">
        <v>75</v>
      </c>
      <c r="C35" s="11" t="s">
        <v>62</v>
      </c>
      <c r="D35" s="11" t="s">
        <v>76</v>
      </c>
      <c r="E35" s="10" t="s">
        <v>77</v>
      </c>
      <c r="F35" s="11" t="s">
        <v>74</v>
      </c>
      <c r="G35" s="13">
        <v>15</v>
      </c>
      <c r="H35" s="12"/>
      <c r="I35" s="32">
        <f t="shared" si="3"/>
        <v>0</v>
      </c>
    </row>
    <row r="36" spans="2:9" x14ac:dyDescent="0.25">
      <c r="B36" s="26">
        <v>3</v>
      </c>
      <c r="C36" s="8"/>
      <c r="D36" s="8"/>
      <c r="E36" s="7" t="s">
        <v>78</v>
      </c>
      <c r="F36" s="8"/>
      <c r="G36" s="15"/>
      <c r="H36" s="9"/>
      <c r="I36" s="27">
        <f>SUM(I37,I40,I43,I46,I49,I52,I55,I58,I61,I64,I67,I70,I73)</f>
        <v>0</v>
      </c>
    </row>
    <row r="37" spans="2:9" x14ac:dyDescent="0.25">
      <c r="B37" s="28" t="s">
        <v>79</v>
      </c>
      <c r="C37" s="18"/>
      <c r="D37" s="18"/>
      <c r="E37" s="17" t="s">
        <v>80</v>
      </c>
      <c r="F37" s="18"/>
      <c r="G37" s="21"/>
      <c r="H37" s="20"/>
      <c r="I37" s="29">
        <f>SUM(I38:I39)</f>
        <v>0</v>
      </c>
    </row>
    <row r="38" spans="2:9" x14ac:dyDescent="0.25">
      <c r="B38" s="33" t="s">
        <v>81</v>
      </c>
      <c r="C38" s="22"/>
      <c r="D38" s="22"/>
      <c r="E38" s="23" t="s">
        <v>82</v>
      </c>
      <c r="F38" s="22"/>
      <c r="G38" s="24"/>
      <c r="H38" s="25"/>
      <c r="I38" s="34"/>
    </row>
    <row r="39" spans="2:9" ht="76.5" x14ac:dyDescent="0.25">
      <c r="B39" s="30" t="s">
        <v>83</v>
      </c>
      <c r="C39" s="11" t="s">
        <v>14</v>
      </c>
      <c r="D39" s="11" t="s">
        <v>84</v>
      </c>
      <c r="E39" s="10" t="s">
        <v>85</v>
      </c>
      <c r="F39" s="11" t="s">
        <v>21</v>
      </c>
      <c r="G39" s="14">
        <v>2666.26</v>
      </c>
      <c r="H39" s="12"/>
      <c r="I39" s="31">
        <f>TRUNC(G39*H39,2)</f>
        <v>0</v>
      </c>
    </row>
    <row r="40" spans="2:9" x14ac:dyDescent="0.25">
      <c r="B40" s="28" t="s">
        <v>86</v>
      </c>
      <c r="C40" s="18"/>
      <c r="D40" s="18"/>
      <c r="E40" s="17" t="s">
        <v>170</v>
      </c>
      <c r="F40" s="18"/>
      <c r="G40" s="21"/>
      <c r="H40" s="20"/>
      <c r="I40" s="29">
        <f>SUM(I41:I42)</f>
        <v>0</v>
      </c>
    </row>
    <row r="41" spans="2:9" x14ac:dyDescent="0.25">
      <c r="B41" s="33" t="s">
        <v>87</v>
      </c>
      <c r="C41" s="22"/>
      <c r="D41" s="22"/>
      <c r="E41" s="23" t="s">
        <v>88</v>
      </c>
      <c r="F41" s="22"/>
      <c r="G41" s="24"/>
      <c r="H41" s="25"/>
      <c r="I41" s="34"/>
    </row>
    <row r="42" spans="2:9" ht="51" x14ac:dyDescent="0.25">
      <c r="B42" s="30" t="s">
        <v>89</v>
      </c>
      <c r="C42" s="11" t="s">
        <v>14</v>
      </c>
      <c r="D42" s="11" t="s">
        <v>90</v>
      </c>
      <c r="E42" s="10" t="s">
        <v>91</v>
      </c>
      <c r="F42" s="11" t="s">
        <v>21</v>
      </c>
      <c r="G42" s="14">
        <v>2666.26</v>
      </c>
      <c r="H42" s="12"/>
      <c r="I42" s="31">
        <f>TRUNC(G42*H42,2)</f>
        <v>0</v>
      </c>
    </row>
    <row r="43" spans="2:9" x14ac:dyDescent="0.25">
      <c r="B43" s="28" t="s">
        <v>92</v>
      </c>
      <c r="C43" s="18"/>
      <c r="D43" s="18"/>
      <c r="E43" s="17" t="s">
        <v>169</v>
      </c>
      <c r="F43" s="18"/>
      <c r="G43" s="21"/>
      <c r="H43" s="20"/>
      <c r="I43" s="29">
        <f>SUM(I44:I45)</f>
        <v>0</v>
      </c>
    </row>
    <row r="44" spans="2:9" x14ac:dyDescent="0.25">
      <c r="B44" s="33" t="s">
        <v>93</v>
      </c>
      <c r="C44" s="22"/>
      <c r="D44" s="22"/>
      <c r="E44" s="23" t="s">
        <v>94</v>
      </c>
      <c r="F44" s="22"/>
      <c r="G44" s="24"/>
      <c r="H44" s="25"/>
      <c r="I44" s="34"/>
    </row>
    <row r="45" spans="2:9" ht="63.75" x14ac:dyDescent="0.25">
      <c r="B45" s="30" t="s">
        <v>95</v>
      </c>
      <c r="C45" s="11" t="s">
        <v>14</v>
      </c>
      <c r="D45" s="11" t="s">
        <v>96</v>
      </c>
      <c r="E45" s="10" t="s">
        <v>97</v>
      </c>
      <c r="F45" s="11" t="s">
        <v>21</v>
      </c>
      <c r="G45" s="14">
        <v>2666.26</v>
      </c>
      <c r="H45" s="12"/>
      <c r="I45" s="31">
        <f>TRUNC(G45*H45,2)</f>
        <v>0</v>
      </c>
    </row>
    <row r="46" spans="2:9" x14ac:dyDescent="0.25">
      <c r="B46" s="28" t="s">
        <v>98</v>
      </c>
      <c r="C46" s="18"/>
      <c r="D46" s="18"/>
      <c r="E46" s="17" t="s">
        <v>171</v>
      </c>
      <c r="F46" s="18"/>
      <c r="G46" s="21"/>
      <c r="H46" s="20"/>
      <c r="I46" s="29">
        <f>SUM(I47:I48)</f>
        <v>0</v>
      </c>
    </row>
    <row r="47" spans="2:9" ht="25.5" x14ac:dyDescent="0.25">
      <c r="B47" s="33" t="s">
        <v>99</v>
      </c>
      <c r="C47" s="22"/>
      <c r="D47" s="22"/>
      <c r="E47" s="23" t="s">
        <v>100</v>
      </c>
      <c r="F47" s="22"/>
      <c r="G47" s="24"/>
      <c r="H47" s="25"/>
      <c r="I47" s="34"/>
    </row>
    <row r="48" spans="2:9" ht="63.75" x14ac:dyDescent="0.25">
      <c r="B48" s="30" t="s">
        <v>101</v>
      </c>
      <c r="C48" s="11" t="s">
        <v>14</v>
      </c>
      <c r="D48" s="11" t="s">
        <v>96</v>
      </c>
      <c r="E48" s="10" t="s">
        <v>97</v>
      </c>
      <c r="F48" s="11" t="s">
        <v>21</v>
      </c>
      <c r="G48" s="14">
        <v>1489.56</v>
      </c>
      <c r="H48" s="12"/>
      <c r="I48" s="31">
        <f>TRUNC(G48*H48,2)</f>
        <v>0</v>
      </c>
    </row>
    <row r="49" spans="2:9" x14ac:dyDescent="0.25">
      <c r="B49" s="28" t="s">
        <v>102</v>
      </c>
      <c r="C49" s="18"/>
      <c r="D49" s="18"/>
      <c r="E49" s="17" t="s">
        <v>172</v>
      </c>
      <c r="F49" s="18"/>
      <c r="G49" s="21"/>
      <c r="H49" s="20"/>
      <c r="I49" s="29">
        <f>SUM(I50:I51)</f>
        <v>0</v>
      </c>
    </row>
    <row r="50" spans="2:9" x14ac:dyDescent="0.25">
      <c r="B50" s="33" t="s">
        <v>103</v>
      </c>
      <c r="C50" s="22"/>
      <c r="D50" s="22"/>
      <c r="E50" s="23" t="s">
        <v>104</v>
      </c>
      <c r="F50" s="22"/>
      <c r="G50" s="24"/>
      <c r="H50" s="25"/>
      <c r="I50" s="34"/>
    </row>
    <row r="51" spans="2:9" ht="51" x14ac:dyDescent="0.25">
      <c r="B51" s="30" t="s">
        <v>105</v>
      </c>
      <c r="C51" s="11" t="s">
        <v>14</v>
      </c>
      <c r="D51" s="11" t="s">
        <v>106</v>
      </c>
      <c r="E51" s="10" t="s">
        <v>107</v>
      </c>
      <c r="F51" s="11" t="s">
        <v>21</v>
      </c>
      <c r="G51" s="14">
        <v>5116.51</v>
      </c>
      <c r="H51" s="12"/>
      <c r="I51" s="31">
        <f>TRUNC(G51*H51,2)</f>
        <v>0</v>
      </c>
    </row>
    <row r="52" spans="2:9" ht="25.5" x14ac:dyDescent="0.25">
      <c r="B52" s="28" t="s">
        <v>108</v>
      </c>
      <c r="C52" s="18"/>
      <c r="D52" s="18"/>
      <c r="E52" s="17" t="s">
        <v>173</v>
      </c>
      <c r="F52" s="18"/>
      <c r="G52" s="21"/>
      <c r="H52" s="20"/>
      <c r="I52" s="29">
        <f>SUM(I53:I54)</f>
        <v>0</v>
      </c>
    </row>
    <row r="53" spans="2:9" ht="25.5" x14ac:dyDescent="0.25">
      <c r="B53" s="33" t="s">
        <v>109</v>
      </c>
      <c r="C53" s="22"/>
      <c r="D53" s="22"/>
      <c r="E53" s="23" t="s">
        <v>110</v>
      </c>
      <c r="F53" s="22"/>
      <c r="G53" s="24"/>
      <c r="H53" s="25"/>
      <c r="I53" s="34"/>
    </row>
    <row r="54" spans="2:9" ht="63.75" x14ac:dyDescent="0.25">
      <c r="B54" s="30" t="s">
        <v>89</v>
      </c>
      <c r="C54" s="11" t="s">
        <v>14</v>
      </c>
      <c r="D54" s="11" t="s">
        <v>111</v>
      </c>
      <c r="E54" s="10" t="s">
        <v>112</v>
      </c>
      <c r="F54" s="11" t="s">
        <v>21</v>
      </c>
      <c r="G54" s="14">
        <v>2666.26</v>
      </c>
      <c r="H54" s="12"/>
      <c r="I54" s="31">
        <f>TRUNC(G54*H54,2)</f>
        <v>0</v>
      </c>
    </row>
    <row r="55" spans="2:9" x14ac:dyDescent="0.25">
      <c r="B55" s="28" t="s">
        <v>113</v>
      </c>
      <c r="C55" s="18"/>
      <c r="D55" s="18"/>
      <c r="E55" s="17" t="s">
        <v>114</v>
      </c>
      <c r="F55" s="18"/>
      <c r="G55" s="21"/>
      <c r="H55" s="20"/>
      <c r="I55" s="29">
        <f>SUM(I56:I57)</f>
        <v>0</v>
      </c>
    </row>
    <row r="56" spans="2:9" ht="25.5" x14ac:dyDescent="0.25">
      <c r="B56" s="33" t="s">
        <v>115</v>
      </c>
      <c r="C56" s="22"/>
      <c r="D56" s="22"/>
      <c r="E56" s="23" t="s">
        <v>116</v>
      </c>
      <c r="F56" s="22"/>
      <c r="G56" s="24"/>
      <c r="H56" s="25"/>
      <c r="I56" s="34"/>
    </row>
    <row r="57" spans="2:9" ht="63.75" x14ac:dyDescent="0.25">
      <c r="B57" s="30" t="s">
        <v>117</v>
      </c>
      <c r="C57" s="11" t="s">
        <v>14</v>
      </c>
      <c r="D57" s="11" t="s">
        <v>118</v>
      </c>
      <c r="E57" s="10" t="s">
        <v>119</v>
      </c>
      <c r="F57" s="11" t="s">
        <v>21</v>
      </c>
      <c r="G57" s="14">
        <v>1459.56</v>
      </c>
      <c r="H57" s="12"/>
      <c r="I57" s="31">
        <f>TRUNC(G57*H57,2)</f>
        <v>0</v>
      </c>
    </row>
    <row r="58" spans="2:9" x14ac:dyDescent="0.25">
      <c r="B58" s="28" t="s">
        <v>120</v>
      </c>
      <c r="C58" s="18"/>
      <c r="D58" s="18"/>
      <c r="E58" s="17" t="s">
        <v>121</v>
      </c>
      <c r="F58" s="18"/>
      <c r="G58" s="21"/>
      <c r="H58" s="20"/>
      <c r="I58" s="29">
        <f>SUM(I59:I60)</f>
        <v>0</v>
      </c>
    </row>
    <row r="59" spans="2:9" ht="25.5" x14ac:dyDescent="0.25">
      <c r="B59" s="33" t="s">
        <v>122</v>
      </c>
      <c r="C59" s="22"/>
      <c r="D59" s="22"/>
      <c r="E59" s="23" t="s">
        <v>123</v>
      </c>
      <c r="F59" s="22"/>
      <c r="G59" s="24"/>
      <c r="H59" s="25"/>
      <c r="I59" s="34"/>
    </row>
    <row r="60" spans="2:9" ht="51" x14ac:dyDescent="0.25">
      <c r="B60" s="30" t="s">
        <v>124</v>
      </c>
      <c r="C60" s="11" t="s">
        <v>14</v>
      </c>
      <c r="D60" s="11" t="s">
        <v>125</v>
      </c>
      <c r="E60" s="10" t="s">
        <v>126</v>
      </c>
      <c r="F60" s="11" t="s">
        <v>21</v>
      </c>
      <c r="G60" s="14">
        <v>2666.26</v>
      </c>
      <c r="H60" s="12"/>
      <c r="I60" s="31">
        <f>TRUNC(G60*H60,2)</f>
        <v>0</v>
      </c>
    </row>
    <row r="61" spans="2:9" x14ac:dyDescent="0.25">
      <c r="B61" s="28" t="s">
        <v>127</v>
      </c>
      <c r="C61" s="18"/>
      <c r="D61" s="18"/>
      <c r="E61" s="17" t="s">
        <v>128</v>
      </c>
      <c r="F61" s="18"/>
      <c r="G61" s="21"/>
      <c r="H61" s="20"/>
      <c r="I61" s="29">
        <f>SUM(I62:I63)</f>
        <v>0</v>
      </c>
    </row>
    <row r="62" spans="2:9" ht="25.5" x14ac:dyDescent="0.25">
      <c r="B62" s="33" t="s">
        <v>129</v>
      </c>
      <c r="C62" s="22"/>
      <c r="D62" s="22"/>
      <c r="E62" s="23" t="s">
        <v>130</v>
      </c>
      <c r="F62" s="22"/>
      <c r="G62" s="24"/>
      <c r="H62" s="25"/>
      <c r="I62" s="34"/>
    </row>
    <row r="63" spans="2:9" ht="63.75" x14ac:dyDescent="0.25">
      <c r="B63" s="30" t="s">
        <v>131</v>
      </c>
      <c r="C63" s="11" t="s">
        <v>14</v>
      </c>
      <c r="D63" s="11" t="s">
        <v>118</v>
      </c>
      <c r="E63" s="10" t="s">
        <v>132</v>
      </c>
      <c r="F63" s="11" t="s">
        <v>21</v>
      </c>
      <c r="G63" s="14">
        <v>2666.26</v>
      </c>
      <c r="H63" s="12"/>
      <c r="I63" s="31">
        <f>TRUNC(G63*H63,2)</f>
        <v>0</v>
      </c>
    </row>
    <row r="64" spans="2:9" x14ac:dyDescent="0.25">
      <c r="B64" s="28" t="s">
        <v>133</v>
      </c>
      <c r="C64" s="18"/>
      <c r="D64" s="18"/>
      <c r="E64" s="17" t="s">
        <v>134</v>
      </c>
      <c r="F64" s="18"/>
      <c r="G64" s="21"/>
      <c r="H64" s="20"/>
      <c r="I64" s="29">
        <f>SUM(I65:I66)</f>
        <v>0</v>
      </c>
    </row>
    <row r="65" spans="2:9" x14ac:dyDescent="0.25">
      <c r="B65" s="33" t="s">
        <v>135</v>
      </c>
      <c r="C65" s="22"/>
      <c r="D65" s="22"/>
      <c r="E65" s="23" t="s">
        <v>136</v>
      </c>
      <c r="F65" s="22"/>
      <c r="G65" s="24"/>
      <c r="H65" s="25"/>
      <c r="I65" s="34"/>
    </row>
    <row r="66" spans="2:9" ht="25.5" x14ac:dyDescent="0.25">
      <c r="B66" s="30" t="s">
        <v>137</v>
      </c>
      <c r="C66" s="11" t="s">
        <v>138</v>
      </c>
      <c r="D66" s="11" t="s">
        <v>139</v>
      </c>
      <c r="E66" s="10" t="s">
        <v>140</v>
      </c>
      <c r="F66" s="11" t="s">
        <v>21</v>
      </c>
      <c r="G66" s="13">
        <v>2666.26</v>
      </c>
      <c r="H66" s="12"/>
      <c r="I66" s="31">
        <f>TRUNC(G66*H66,2)</f>
        <v>0</v>
      </c>
    </row>
    <row r="67" spans="2:9" x14ac:dyDescent="0.25">
      <c r="B67" s="28" t="s">
        <v>141</v>
      </c>
      <c r="C67" s="18"/>
      <c r="D67" s="18"/>
      <c r="E67" s="17" t="s">
        <v>142</v>
      </c>
      <c r="F67" s="18"/>
      <c r="G67" s="21"/>
      <c r="H67" s="20"/>
      <c r="I67" s="29">
        <f>SUM(I68:I69)</f>
        <v>0</v>
      </c>
    </row>
    <row r="68" spans="2:9" x14ac:dyDescent="0.25">
      <c r="B68" s="33" t="s">
        <v>143</v>
      </c>
      <c r="C68" s="22"/>
      <c r="D68" s="22"/>
      <c r="E68" s="23" t="s">
        <v>144</v>
      </c>
      <c r="F68" s="22"/>
      <c r="G68" s="24"/>
      <c r="H68" s="25"/>
      <c r="I68" s="34"/>
    </row>
    <row r="69" spans="2:9" ht="38.25" x14ac:dyDescent="0.25">
      <c r="B69" s="30" t="s">
        <v>145</v>
      </c>
      <c r="C69" s="11" t="s">
        <v>14</v>
      </c>
      <c r="D69" s="11" t="s">
        <v>146</v>
      </c>
      <c r="E69" s="10" t="s">
        <v>147</v>
      </c>
      <c r="F69" s="11" t="s">
        <v>21</v>
      </c>
      <c r="G69" s="13">
        <v>2666.26</v>
      </c>
      <c r="H69" s="12"/>
      <c r="I69" s="31">
        <f>TRUNC(G69*H69,2)</f>
        <v>0</v>
      </c>
    </row>
    <row r="70" spans="2:9" x14ac:dyDescent="0.25">
      <c r="B70" s="28" t="s">
        <v>148</v>
      </c>
      <c r="C70" s="18"/>
      <c r="D70" s="18"/>
      <c r="E70" s="17" t="s">
        <v>149</v>
      </c>
      <c r="F70" s="18"/>
      <c r="G70" s="21"/>
      <c r="H70" s="20"/>
      <c r="I70" s="29">
        <f>SUM(I71:I72)</f>
        <v>0</v>
      </c>
    </row>
    <row r="71" spans="2:9" ht="25.5" x14ac:dyDescent="0.25">
      <c r="B71" s="33" t="s">
        <v>150</v>
      </c>
      <c r="C71" s="22"/>
      <c r="D71" s="22"/>
      <c r="E71" s="23" t="s">
        <v>151</v>
      </c>
      <c r="F71" s="22"/>
      <c r="G71" s="24"/>
      <c r="H71" s="25"/>
      <c r="I71" s="34"/>
    </row>
    <row r="72" spans="2:9" ht="63.75" x14ac:dyDescent="0.25">
      <c r="B72" s="30" t="s">
        <v>152</v>
      </c>
      <c r="C72" s="11" t="s">
        <v>14</v>
      </c>
      <c r="D72" s="11" t="s">
        <v>153</v>
      </c>
      <c r="E72" s="10" t="s">
        <v>154</v>
      </c>
      <c r="F72" s="11" t="s">
        <v>155</v>
      </c>
      <c r="G72" s="14">
        <v>0.5</v>
      </c>
      <c r="H72" s="12"/>
      <c r="I72" s="31">
        <f>TRUNC(G72*H72,2)</f>
        <v>0</v>
      </c>
    </row>
    <row r="73" spans="2:9" ht="25.5" x14ac:dyDescent="0.25">
      <c r="B73" s="28" t="s">
        <v>156</v>
      </c>
      <c r="C73" s="18"/>
      <c r="D73" s="18"/>
      <c r="E73" s="17" t="s">
        <v>157</v>
      </c>
      <c r="F73" s="18"/>
      <c r="G73" s="21"/>
      <c r="H73" s="20"/>
      <c r="I73" s="29">
        <f>SUM(I74:I75)</f>
        <v>0</v>
      </c>
    </row>
    <row r="74" spans="2:9" x14ac:dyDescent="0.25">
      <c r="B74" s="33" t="s">
        <v>158</v>
      </c>
      <c r="C74" s="22"/>
      <c r="D74" s="22"/>
      <c r="E74" s="23" t="s">
        <v>159</v>
      </c>
      <c r="F74" s="22"/>
      <c r="G74" s="24"/>
      <c r="H74" s="25"/>
      <c r="I74" s="34"/>
    </row>
    <row r="75" spans="2:9" ht="63.75" x14ac:dyDescent="0.25">
      <c r="B75" s="30" t="s">
        <v>160</v>
      </c>
      <c r="C75" s="11" t="s">
        <v>62</v>
      </c>
      <c r="D75" s="11" t="s">
        <v>161</v>
      </c>
      <c r="E75" s="10" t="s">
        <v>162</v>
      </c>
      <c r="F75" s="11" t="s">
        <v>21</v>
      </c>
      <c r="G75" s="14">
        <v>5000</v>
      </c>
      <c r="H75" s="12"/>
      <c r="I75" s="31">
        <f>TRUNC(G75*H75,2)</f>
        <v>0</v>
      </c>
    </row>
    <row r="76" spans="2:9" ht="64.5" thickBot="1" x14ac:dyDescent="0.3">
      <c r="B76" s="35" t="s">
        <v>163</v>
      </c>
      <c r="C76" s="36" t="s">
        <v>62</v>
      </c>
      <c r="D76" s="36" t="s">
        <v>164</v>
      </c>
      <c r="E76" s="37" t="s">
        <v>165</v>
      </c>
      <c r="F76" s="36" t="s">
        <v>21</v>
      </c>
      <c r="G76" s="38">
        <v>2666.26</v>
      </c>
      <c r="H76" s="39"/>
      <c r="I76" s="40">
        <f>TRUNC(G76*H76,2)</f>
        <v>0</v>
      </c>
    </row>
    <row r="77" spans="2:9" x14ac:dyDescent="0.25">
      <c r="B77"/>
      <c r="C77"/>
      <c r="D77"/>
      <c r="E77"/>
      <c r="F77"/>
      <c r="G77"/>
      <c r="H77"/>
      <c r="I77"/>
    </row>
    <row r="78" spans="2:9" ht="15.75" x14ac:dyDescent="0.25">
      <c r="B78" s="56" t="s">
        <v>166</v>
      </c>
      <c r="C78" s="56"/>
      <c r="D78" s="56"/>
      <c r="E78" s="56"/>
      <c r="F78" s="56"/>
      <c r="G78" s="56"/>
      <c r="H78" s="56"/>
      <c r="I78" s="16">
        <f>SUM(I36,I29,I14)</f>
        <v>0</v>
      </c>
    </row>
    <row r="79" spans="2:9" ht="16.5" thickBot="1" x14ac:dyDescent="0.3">
      <c r="B79" s="57" t="s">
        <v>175</v>
      </c>
      <c r="C79" s="57"/>
      <c r="D79" s="57"/>
      <c r="E79" s="57"/>
      <c r="F79" s="57"/>
      <c r="G79" s="57"/>
      <c r="H79" s="57"/>
      <c r="I79" s="53">
        <v>0</v>
      </c>
    </row>
    <row r="80" spans="2:9" ht="16.5" thickBot="1" x14ac:dyDescent="0.3">
      <c r="B80" s="54" t="s">
        <v>167</v>
      </c>
      <c r="C80" s="55"/>
      <c r="D80" s="55"/>
      <c r="E80" s="55"/>
      <c r="F80" s="55"/>
      <c r="G80" s="55"/>
      <c r="H80" s="55"/>
      <c r="I80" s="41">
        <f>I78+I79</f>
        <v>0</v>
      </c>
    </row>
  </sheetData>
  <mergeCells count="6">
    <mergeCell ref="B80:H80"/>
    <mergeCell ref="B78:H78"/>
    <mergeCell ref="B79:H79"/>
    <mergeCell ref="B12:I12"/>
    <mergeCell ref="B10:I10"/>
    <mergeCell ref="B11:I11"/>
  </mergeCells>
  <pageMargins left="0.51181102362204722" right="0.51181102362204722" top="0.78740157480314965" bottom="0.78740157480314965" header="0.31496062992125984" footer="0.31496062992125984"/>
  <pageSetup paperSize="9" scale="67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Solar DESONERADO</vt:lpstr>
      <vt:lpstr>'Orçamento Solar DESONERADO'!Area_de_impressao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Peixoto</dc:creator>
  <cp:lastModifiedBy>Uenf</cp:lastModifiedBy>
  <cp:lastPrinted>2024-05-21T18:08:05Z</cp:lastPrinted>
  <dcterms:created xsi:type="dcterms:W3CDTF">2024-05-13T18:26:04Z</dcterms:created>
  <dcterms:modified xsi:type="dcterms:W3CDTF">2024-06-11T11:34:36Z</dcterms:modified>
</cp:coreProperties>
</file>