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CRONOGRAMA DESON" sheetId="1" r:id="rId1"/>
  </sheets>
  <definedNames>
    <definedName name="_xlnm.Print_Area" localSheetId="0">'CRONOGRAMA DESON'!$B$1:$M$45</definedName>
  </definedNames>
  <calcPr calcId="145621"/>
</workbook>
</file>

<file path=xl/calcChain.xml><?xml version="1.0" encoding="utf-8"?>
<calcChain xmlns="http://schemas.openxmlformats.org/spreadsheetml/2006/main">
  <c r="E15" i="1" l="1"/>
  <c r="E16" i="1" l="1"/>
  <c r="E17" i="1" s="1"/>
  <c r="M14" i="1" l="1"/>
  <c r="K14" i="1"/>
  <c r="K13" i="1" l="1"/>
  <c r="K15" i="1"/>
  <c r="K16" i="1" s="1"/>
  <c r="G44" i="1" l="1"/>
  <c r="G43" i="1"/>
  <c r="M15" i="1" l="1"/>
  <c r="I13" i="1"/>
  <c r="I14" i="1"/>
  <c r="G13" i="1"/>
  <c r="G14" i="1"/>
  <c r="G12" i="1"/>
  <c r="L15" i="1" l="1"/>
  <c r="M16" i="1"/>
  <c r="J15" i="1"/>
  <c r="G15" i="1"/>
  <c r="I15" i="1"/>
  <c r="F15" i="1" l="1"/>
  <c r="F17" i="1" s="1"/>
  <c r="G16" i="1"/>
  <c r="G17" i="1" s="1"/>
  <c r="H15" i="1"/>
  <c r="H17" i="1" s="1"/>
  <c r="J17" i="1" s="1"/>
  <c r="L17" i="1" s="1"/>
  <c r="I16" i="1"/>
  <c r="I17" i="1" l="1"/>
  <c r="K17" i="1" s="1"/>
  <c r="M17" i="1" s="1"/>
</calcChain>
</file>

<file path=xl/sharedStrings.xml><?xml version="1.0" encoding="utf-8"?>
<sst xmlns="http://schemas.openxmlformats.org/spreadsheetml/2006/main" count="34" uniqueCount="20">
  <si>
    <t>Item</t>
  </si>
  <si>
    <t>Descrição</t>
  </si>
  <si>
    <t>Valor Total</t>
  </si>
  <si>
    <t>B.D.I.</t>
  </si>
  <si>
    <t>SERVIÇOS PRELIMINARES / TÉCNICOS</t>
  </si>
  <si>
    <t>Referência: EMOP fev/24</t>
  </si>
  <si>
    <t xml:space="preserve">Secretaria de Estado de Ciência, Tecnologia e Inovação </t>
  </si>
  <si>
    <t>Universidade Estadual do Norte Fluminense Darcy Ribeiro</t>
  </si>
  <si>
    <t>Prefeitura da UENF – Gerência de Projetos de Engenharia/GPENG</t>
  </si>
  <si>
    <t>30 dias</t>
  </si>
  <si>
    <t>60 dias</t>
  </si>
  <si>
    <t>90 dias</t>
  </si>
  <si>
    <t>LEVANTAMENTOS E ESTUDOS</t>
  </si>
  <si>
    <t>ELABORAÇÃO DE PROJETOS</t>
  </si>
  <si>
    <t>120 dias</t>
  </si>
  <si>
    <t>SERVIÇO: ELABORAÇÃO DOS PROJETOS EXECUTIVOS DE RESTAURAÇÃO DO SOLAR DO COLÉGIO</t>
  </si>
  <si>
    <t>CRONOGRAMA FÍSICO-FINANCEIRO (Composições NÃO DESONERADAS)</t>
  </si>
  <si>
    <t>CRONOGRAMA FÍSICO (Composições NÃO DESONERADAS)</t>
  </si>
  <si>
    <t>SUBTOTAL</t>
  </si>
  <si>
    <t>TOTAL ACUMULADO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</si>
</sst>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1"/>
    </font>
    <font>
      <sz val="10"/>
      <color indexed="8"/>
      <name val="Arial"/>
      <family val="2"/>
    </font>
    <font>
      <b/>
      <sz val="12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2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44" fontId="1" fillId="0" borderId="0" applyFont="0" applyFill="0" applyBorder="0" applyAlignment="0" applyProtection="0"/>
    <xf numFmtId="164" fontId="3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" fillId="0" borderId="0"/>
    <xf numFmtId="44" fontId="4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vertical="center"/>
    </xf>
    <xf numFmtId="43" fontId="0" fillId="0" borderId="0" xfId="0" applyNumberFormat="1" applyAlignment="1">
      <alignment vertical="center"/>
    </xf>
    <xf numFmtId="44" fontId="0" fillId="0" borderId="0" xfId="0" applyNumberFormat="1" applyAlignment="1">
      <alignment vertical="center"/>
    </xf>
    <xf numFmtId="17" fontId="2" fillId="0" borderId="0" xfId="0" applyNumberFormat="1" applyFont="1" applyAlignment="1">
      <alignment horizontal="center" vertical="center"/>
    </xf>
    <xf numFmtId="10" fontId="0" fillId="0" borderId="0" xfId="0" applyNumberFormat="1" applyAlignment="1">
      <alignment vertical="center"/>
    </xf>
    <xf numFmtId="0" fontId="7" fillId="0" borderId="0" xfId="0" applyFont="1" applyAlignment="1">
      <alignment horizontal="center" vertical="center"/>
    </xf>
    <xf numFmtId="17" fontId="8" fillId="0" borderId="0" xfId="0" applyNumberFormat="1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43" fontId="0" fillId="0" borderId="7" xfId="0" applyNumberFormat="1" applyBorder="1" applyAlignment="1">
      <alignment vertical="center"/>
    </xf>
    <xf numFmtId="43" fontId="0" fillId="0" borderId="9" xfId="0" applyNumberFormat="1" applyBorder="1" applyAlignment="1">
      <alignment vertical="center"/>
    </xf>
    <xf numFmtId="43" fontId="0" fillId="2" borderId="7" xfId="0" applyNumberFormat="1" applyFill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vertical="center"/>
    </xf>
    <xf numFmtId="4" fontId="2" fillId="0" borderId="23" xfId="0" applyNumberFormat="1" applyFont="1" applyBorder="1" applyAlignment="1">
      <alignment vertical="center"/>
    </xf>
    <xf numFmtId="10" fontId="0" fillId="2" borderId="5" xfId="0" applyNumberFormat="1" applyFill="1" applyBorder="1" applyAlignment="1">
      <alignment vertical="center"/>
    </xf>
    <xf numFmtId="10" fontId="0" fillId="0" borderId="5" xfId="0" applyNumberFormat="1" applyBorder="1" applyAlignment="1">
      <alignment vertical="center"/>
    </xf>
    <xf numFmtId="10" fontId="0" fillId="2" borderId="3" xfId="0" applyNumberFormat="1" applyFill="1" applyBorder="1" applyAlignment="1">
      <alignment vertical="center"/>
    </xf>
    <xf numFmtId="10" fontId="0" fillId="0" borderId="3" xfId="0" applyNumberFormat="1" applyBorder="1" applyAlignment="1">
      <alignment vertical="center"/>
    </xf>
    <xf numFmtId="10" fontId="0" fillId="0" borderId="10" xfId="0" applyNumberFormat="1" applyBorder="1" applyAlignment="1">
      <alignment vertical="center"/>
    </xf>
    <xf numFmtId="9" fontId="0" fillId="0" borderId="12" xfId="0" applyNumberFormat="1" applyBorder="1" applyAlignment="1">
      <alignment vertical="center"/>
    </xf>
    <xf numFmtId="43" fontId="2" fillId="0" borderId="26" xfId="0" applyNumberFormat="1" applyFont="1" applyBorder="1" applyAlignment="1">
      <alignment vertical="center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/>
    </xf>
    <xf numFmtId="43" fontId="0" fillId="0" borderId="32" xfId="0" applyNumberFormat="1" applyBorder="1" applyAlignment="1">
      <alignment vertical="center"/>
    </xf>
    <xf numFmtId="43" fontId="0" fillId="0" borderId="33" xfId="0" applyNumberFormat="1" applyBorder="1" applyAlignment="1">
      <alignment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43" fontId="0" fillId="0" borderId="31" xfId="0" applyNumberFormat="1" applyBorder="1" applyAlignment="1">
      <alignment vertical="center"/>
    </xf>
    <xf numFmtId="10" fontId="0" fillId="0" borderId="13" xfId="0" applyNumberFormat="1" applyBorder="1" applyAlignment="1">
      <alignment vertical="center"/>
    </xf>
    <xf numFmtId="43" fontId="0" fillId="0" borderId="27" xfId="0" applyNumberFormat="1" applyBorder="1" applyAlignment="1">
      <alignment vertical="center"/>
    </xf>
    <xf numFmtId="10" fontId="0" fillId="0" borderId="28" xfId="0" applyNumberFormat="1" applyBorder="1" applyAlignment="1">
      <alignment vertical="center"/>
    </xf>
    <xf numFmtId="0" fontId="2" fillId="0" borderId="31" xfId="0" applyFont="1" applyBorder="1" applyAlignment="1">
      <alignment horizontal="center" vertical="center"/>
    </xf>
    <xf numFmtId="4" fontId="2" fillId="0" borderId="21" xfId="0" applyNumberFormat="1" applyFont="1" applyBorder="1" applyAlignment="1">
      <alignment vertical="center"/>
    </xf>
    <xf numFmtId="0" fontId="2" fillId="0" borderId="26" xfId="0" applyFont="1" applyBorder="1" applyAlignment="1">
      <alignment horizontal="center" vertical="center"/>
    </xf>
    <xf numFmtId="43" fontId="2" fillId="0" borderId="18" xfId="0" applyNumberFormat="1" applyFont="1" applyBorder="1" applyAlignment="1">
      <alignment vertical="center"/>
    </xf>
    <xf numFmtId="10" fontId="0" fillId="2" borderId="36" xfId="0" applyNumberFormat="1" applyFill="1" applyBorder="1" applyAlignment="1">
      <alignment vertical="center"/>
    </xf>
    <xf numFmtId="43" fontId="0" fillId="2" borderId="38" xfId="0" applyNumberFormat="1" applyFill="1" applyBorder="1" applyAlignment="1">
      <alignment vertical="center"/>
    </xf>
    <xf numFmtId="10" fontId="0" fillId="0" borderId="36" xfId="0" applyNumberFormat="1" applyBorder="1" applyAlignment="1">
      <alignment vertical="center"/>
    </xf>
    <xf numFmtId="43" fontId="0" fillId="0" borderId="38" xfId="0" applyNumberFormat="1" applyBorder="1" applyAlignment="1">
      <alignment vertical="center"/>
    </xf>
    <xf numFmtId="10" fontId="0" fillId="0" borderId="39" xfId="0" applyNumberFormat="1" applyBorder="1" applyAlignment="1">
      <alignment vertical="center"/>
    </xf>
    <xf numFmtId="0" fontId="2" fillId="0" borderId="25" xfId="0" applyFont="1" applyBorder="1" applyAlignment="1">
      <alignment horizontal="center" vertical="center"/>
    </xf>
    <xf numFmtId="10" fontId="0" fillId="2" borderId="10" xfId="0" applyNumberFormat="1" applyFill="1" applyBorder="1" applyAlignment="1">
      <alignment vertical="center"/>
    </xf>
    <xf numFmtId="43" fontId="0" fillId="2" borderId="9" xfId="0" applyNumberFormat="1" applyFill="1" applyBorder="1" applyAlignment="1">
      <alignment vertical="center"/>
    </xf>
    <xf numFmtId="10" fontId="0" fillId="2" borderId="12" xfId="0" applyNumberForma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44" fontId="2" fillId="0" borderId="13" xfId="0" applyNumberFormat="1" applyFont="1" applyBorder="1" applyAlignment="1">
      <alignment horizontal="right" vertical="center"/>
    </xf>
    <xf numFmtId="44" fontId="2" fillId="0" borderId="14" xfId="0" applyNumberFormat="1" applyFont="1" applyBorder="1" applyAlignment="1">
      <alignment horizontal="right" vertical="center"/>
    </xf>
    <xf numFmtId="44" fontId="2" fillId="0" borderId="15" xfId="0" applyNumberFormat="1" applyFont="1" applyBorder="1" applyAlignment="1">
      <alignment horizontal="right" vertical="center"/>
    </xf>
    <xf numFmtId="44" fontId="2" fillId="0" borderId="10" xfId="0" applyNumberFormat="1" applyFont="1" applyBorder="1" applyAlignment="1">
      <alignment horizontal="right" vertical="center"/>
    </xf>
    <xf numFmtId="44" fontId="2" fillId="0" borderId="8" xfId="0" applyNumberFormat="1" applyFont="1" applyBorder="1" applyAlignment="1">
      <alignment horizontal="right" vertical="center"/>
    </xf>
    <xf numFmtId="44" fontId="2" fillId="0" borderId="11" xfId="0" applyNumberFormat="1" applyFont="1" applyBorder="1" applyAlignment="1">
      <alignment horizontal="right" vertical="center"/>
    </xf>
    <xf numFmtId="44" fontId="2" fillId="0" borderId="3" xfId="0" applyNumberFormat="1" applyFont="1" applyBorder="1" applyAlignment="1">
      <alignment horizontal="right" vertical="center"/>
    </xf>
    <xf numFmtId="44" fontId="2" fillId="0" borderId="6" xfId="0" applyNumberFormat="1" applyFont="1" applyBorder="1" applyAlignment="1">
      <alignment horizontal="right" vertical="center"/>
    </xf>
    <xf numFmtId="44" fontId="2" fillId="0" borderId="4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10" fontId="2" fillId="0" borderId="21" xfId="0" applyNumberFormat="1" applyFont="1" applyBorder="1" applyAlignment="1">
      <alignment horizontal="center" vertical="center"/>
    </xf>
    <xf numFmtId="10" fontId="2" fillId="0" borderId="16" xfId="0" applyNumberFormat="1" applyFont="1" applyBorder="1" applyAlignment="1">
      <alignment horizontal="center" vertical="center"/>
    </xf>
    <xf numFmtId="10" fontId="2" fillId="0" borderId="22" xfId="0" applyNumberFormat="1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10" fontId="2" fillId="2" borderId="23" xfId="0" applyNumberFormat="1" applyFont="1" applyFill="1" applyBorder="1" applyAlignment="1">
      <alignment horizontal="center" vertical="center"/>
    </xf>
    <xf numFmtId="10" fontId="2" fillId="2" borderId="20" xfId="0" applyNumberFormat="1" applyFont="1" applyFill="1" applyBorder="1" applyAlignment="1">
      <alignment horizontal="center" vertical="center"/>
    </xf>
    <xf numFmtId="10" fontId="2" fillId="0" borderId="34" xfId="0" applyNumberFormat="1" applyFont="1" applyBorder="1" applyAlignment="1">
      <alignment horizontal="center" vertical="center"/>
    </xf>
    <xf numFmtId="10" fontId="2" fillId="2" borderId="24" xfId="0" applyNumberFormat="1" applyFont="1" applyFill="1" applyBorder="1" applyAlignment="1">
      <alignment horizontal="center" vertical="center"/>
    </xf>
    <xf numFmtId="10" fontId="2" fillId="2" borderId="2" xfId="0" applyNumberFormat="1" applyFont="1" applyFill="1" applyBorder="1" applyAlignment="1">
      <alignment horizontal="center" vertical="center"/>
    </xf>
    <xf numFmtId="10" fontId="2" fillId="2" borderId="25" xfId="0" applyNumberFormat="1" applyFont="1" applyFill="1" applyBorder="1" applyAlignment="1">
      <alignment horizontal="center" vertical="center"/>
    </xf>
    <xf numFmtId="10" fontId="2" fillId="2" borderId="34" xfId="0" applyNumberFormat="1" applyFont="1" applyFill="1" applyBorder="1" applyAlignment="1">
      <alignment horizontal="center" vertical="center"/>
    </xf>
    <xf numFmtId="10" fontId="2" fillId="2" borderId="16" xfId="0" applyNumberFormat="1" applyFont="1" applyFill="1" applyBorder="1" applyAlignment="1">
      <alignment horizontal="center" vertical="center"/>
    </xf>
    <xf numFmtId="10" fontId="2" fillId="2" borderId="22" xfId="0" applyNumberFormat="1" applyFont="1" applyFill="1" applyBorder="1" applyAlignment="1">
      <alignment horizontal="center" vertical="center"/>
    </xf>
  </cellXfs>
  <cellStyles count="22">
    <cellStyle name="Moeda 2" xfId="12"/>
    <cellStyle name="Moeda 3" xfId="1"/>
    <cellStyle name="Moeda 3 2" xfId="13"/>
    <cellStyle name="Moeda 3 3" xfId="2"/>
    <cellStyle name="Moeda 3 3 2" xfId="16"/>
    <cellStyle name="Moeda 4" xfId="21"/>
    <cellStyle name="Normal" xfId="0" builtinId="0"/>
    <cellStyle name="Normal 2" xfId="6"/>
    <cellStyle name="Normal 2 2" xfId="18"/>
    <cellStyle name="Normal 3" xfId="11"/>
    <cellStyle name="Normal 4" xfId="14"/>
    <cellStyle name="Normal 5" xfId="8"/>
    <cellStyle name="Normal 5 2" xfId="20"/>
    <cellStyle name="Normal 6" xfId="3"/>
    <cellStyle name="Porcentagem 2" xfId="9"/>
    <cellStyle name="Porcentagem 2 2" xfId="19"/>
    <cellStyle name="Porcentagem 3" xfId="17"/>
    <cellStyle name="Porcentagem 4" xfId="5"/>
    <cellStyle name="Vírgula 2" xfId="7"/>
    <cellStyle name="Vírgula 3" xfId="15"/>
    <cellStyle name="Vírgula 4" xfId="10"/>
    <cellStyle name="Vírgula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1114425</xdr:colOff>
      <xdr:row>0</xdr:row>
      <xdr:rowOff>85725</xdr:rowOff>
    </xdr:from>
    <xdr:to>
      <xdr:col>5</xdr:col>
      <xdr:colOff>266700</xdr:colOff>
      <xdr:row>2</xdr:row>
      <xdr:rowOff>114300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561975"/>
          <a:ext cx="17621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1114425</xdr:colOff>
      <xdr:row>30</xdr:row>
      <xdr:rowOff>85725</xdr:rowOff>
    </xdr:from>
    <xdr:to>
      <xdr:col>5</xdr:col>
      <xdr:colOff>266700</xdr:colOff>
      <xdr:row>32</xdr:row>
      <xdr:rowOff>114300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561975"/>
          <a:ext cx="17621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45"/>
  <sheetViews>
    <sheetView tabSelected="1" view="pageBreakPreview" zoomScaleNormal="100" zoomScaleSheetLayoutView="100" workbookViewId="0">
      <selection activeCell="K26" sqref="K26"/>
    </sheetView>
  </sheetViews>
  <sheetFormatPr defaultRowHeight="15" x14ac:dyDescent="0.25"/>
  <cols>
    <col min="1" max="1" width="2.42578125" style="1" customWidth="1"/>
    <col min="2" max="2" width="9.140625" style="1"/>
    <col min="3" max="4" width="19.140625" style="1" customWidth="1"/>
    <col min="5" max="5" width="13.28515625" style="1" bestFit="1" customWidth="1"/>
    <col min="6" max="6" width="8.140625" style="1" bestFit="1" customWidth="1"/>
    <col min="7" max="7" width="11.5703125" style="1" bestFit="1" customWidth="1"/>
    <col min="8" max="8" width="7.28515625" style="1" customWidth="1"/>
    <col min="9" max="9" width="13.28515625" style="1" bestFit="1" customWidth="1"/>
    <col min="10" max="10" width="7.28515625" style="1" customWidth="1"/>
    <col min="11" max="11" width="13.28515625" style="1" customWidth="1"/>
    <col min="12" max="12" width="7.28515625" style="1" customWidth="1"/>
    <col min="13" max="13" width="13.28515625" style="1" bestFit="1" customWidth="1"/>
    <col min="14" max="16384" width="9.140625" style="1"/>
  </cols>
  <sheetData>
    <row r="1" spans="2:15" ht="18.75" customHeight="1" x14ac:dyDescent="0.25">
      <c r="F1" s="2"/>
      <c r="I1" s="2"/>
      <c r="J1" s="2"/>
      <c r="K1" s="2"/>
    </row>
    <row r="2" spans="2:15" x14ac:dyDescent="0.25"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2:15" x14ac:dyDescent="0.25">
      <c r="L3" s="3"/>
      <c r="M3" s="4"/>
    </row>
    <row r="4" spans="2:15" x14ac:dyDescent="0.25">
      <c r="E4" s="6" t="s">
        <v>6</v>
      </c>
      <c r="L4" s="3"/>
      <c r="M4" s="4"/>
    </row>
    <row r="5" spans="2:15" x14ac:dyDescent="0.25">
      <c r="E5" s="6" t="s">
        <v>7</v>
      </c>
      <c r="L5" s="3"/>
      <c r="M5" s="4"/>
    </row>
    <row r="6" spans="2:15" x14ac:dyDescent="0.25">
      <c r="E6" s="6" t="s">
        <v>8</v>
      </c>
      <c r="L6" s="3"/>
      <c r="M6" s="4"/>
    </row>
    <row r="7" spans="2:15" x14ac:dyDescent="0.25">
      <c r="E7" s="6"/>
      <c r="L7" s="3"/>
      <c r="M7" s="4"/>
    </row>
    <row r="8" spans="2:15" ht="15.75" x14ac:dyDescent="0.25">
      <c r="B8" s="47" t="s">
        <v>15</v>
      </c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</row>
    <row r="9" spans="2:15" ht="11.25" customHeight="1" thickBot="1" x14ac:dyDescent="0.3">
      <c r="G9" s="3"/>
      <c r="H9" s="5"/>
      <c r="I9" s="3"/>
      <c r="J9" s="3"/>
      <c r="K9" s="3"/>
      <c r="M9" s="7" t="s">
        <v>5</v>
      </c>
    </row>
    <row r="10" spans="2:15" ht="15.75" thickBot="1" x14ac:dyDescent="0.3">
      <c r="B10" s="48" t="s">
        <v>16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50"/>
    </row>
    <row r="11" spans="2:15" ht="15.75" thickBot="1" x14ac:dyDescent="0.3">
      <c r="B11" s="12" t="s">
        <v>0</v>
      </c>
      <c r="C11" s="64" t="s">
        <v>1</v>
      </c>
      <c r="D11" s="65"/>
      <c r="E11" s="21" t="s">
        <v>2</v>
      </c>
      <c r="F11" s="48" t="s">
        <v>9</v>
      </c>
      <c r="G11" s="50"/>
      <c r="H11" s="48" t="s">
        <v>10</v>
      </c>
      <c r="I11" s="50"/>
      <c r="J11" s="49" t="s">
        <v>11</v>
      </c>
      <c r="K11" s="50"/>
      <c r="L11" s="49" t="s">
        <v>14</v>
      </c>
      <c r="M11" s="50"/>
    </row>
    <row r="12" spans="2:15" x14ac:dyDescent="0.25">
      <c r="B12" s="8">
        <v>1</v>
      </c>
      <c r="C12" s="66" t="s">
        <v>4</v>
      </c>
      <c r="D12" s="67"/>
      <c r="E12" s="22">
        <v>4051.25</v>
      </c>
      <c r="F12" s="37">
        <v>1</v>
      </c>
      <c r="G12" s="38">
        <f>E12*F12</f>
        <v>4051.25</v>
      </c>
      <c r="H12" s="39"/>
      <c r="I12" s="40"/>
      <c r="J12" s="41"/>
      <c r="K12" s="40"/>
      <c r="L12" s="41"/>
      <c r="M12" s="40"/>
      <c r="O12" s="5"/>
    </row>
    <row r="13" spans="2:15" x14ac:dyDescent="0.25">
      <c r="B13" s="28">
        <v>2</v>
      </c>
      <c r="C13" s="60" t="s">
        <v>12</v>
      </c>
      <c r="D13" s="61"/>
      <c r="E13" s="22">
        <v>46614.080000000002</v>
      </c>
      <c r="F13" s="17">
        <v>0.53</v>
      </c>
      <c r="G13" s="11">
        <f t="shared" ref="G13:G14" si="0">E13*F13</f>
        <v>24705.462400000004</v>
      </c>
      <c r="H13" s="17">
        <v>0.41</v>
      </c>
      <c r="I13" s="11">
        <f t="shared" ref="I13:I14" si="1">E13*H13</f>
        <v>19111.772799999999</v>
      </c>
      <c r="J13" s="15">
        <v>0.06</v>
      </c>
      <c r="K13" s="11">
        <f>E13*J13</f>
        <v>2796.8447999999999</v>
      </c>
      <c r="L13" s="16"/>
      <c r="M13" s="9"/>
      <c r="O13" s="5"/>
    </row>
    <row r="14" spans="2:15" ht="15.75" thickBot="1" x14ac:dyDescent="0.3">
      <c r="B14" s="42">
        <v>3</v>
      </c>
      <c r="C14" s="62" t="s">
        <v>13</v>
      </c>
      <c r="D14" s="63"/>
      <c r="E14" s="23">
        <v>665057.07999999996</v>
      </c>
      <c r="F14" s="43">
        <v>0.22</v>
      </c>
      <c r="G14" s="44">
        <f t="shared" si="0"/>
        <v>146312.5576</v>
      </c>
      <c r="H14" s="43">
        <v>0.22</v>
      </c>
      <c r="I14" s="44">
        <f t="shared" si="1"/>
        <v>146312.5576</v>
      </c>
      <c r="J14" s="45">
        <v>0.28000000000000003</v>
      </c>
      <c r="K14" s="44">
        <f>E14*J14</f>
        <v>186215.98240000001</v>
      </c>
      <c r="L14" s="45">
        <v>0.28000000000000003</v>
      </c>
      <c r="M14" s="44">
        <f>E14*L14</f>
        <v>186215.98240000001</v>
      </c>
      <c r="O14" s="5"/>
    </row>
    <row r="15" spans="2:15" x14ac:dyDescent="0.25">
      <c r="B15" s="51" t="s">
        <v>18</v>
      </c>
      <c r="C15" s="52"/>
      <c r="D15" s="53"/>
      <c r="E15" s="29">
        <f>SUM(E12:E14)</f>
        <v>715722.40999999992</v>
      </c>
      <c r="F15" s="30">
        <f>G15/E15</f>
        <v>0.24460498589110832</v>
      </c>
      <c r="G15" s="31">
        <f>G12+G13+G14</f>
        <v>175069.27000000002</v>
      </c>
      <c r="H15" s="30">
        <f>I15/E15</f>
        <v>0.23112917534606753</v>
      </c>
      <c r="I15" s="31">
        <f>I12+I13+I14</f>
        <v>165424.33040000001</v>
      </c>
      <c r="J15" s="32">
        <f>K15/E15</f>
        <v>0.26408678079536452</v>
      </c>
      <c r="K15" s="31">
        <f>K12+K13+K14</f>
        <v>189012.8272</v>
      </c>
      <c r="L15" s="32">
        <f>M15/E15</f>
        <v>0.26017905796745983</v>
      </c>
      <c r="M15" s="31">
        <f>M12+M13+M14</f>
        <v>186215.98240000001</v>
      </c>
    </row>
    <row r="16" spans="2:15" x14ac:dyDescent="0.25">
      <c r="B16" s="57" t="s">
        <v>3</v>
      </c>
      <c r="C16" s="58"/>
      <c r="D16" s="59" t="s">
        <v>3</v>
      </c>
      <c r="E16" s="24">
        <f>E15*0.162</f>
        <v>115947.03042</v>
      </c>
      <c r="F16" s="18"/>
      <c r="G16" s="9">
        <f>G15*0.162</f>
        <v>28361.221740000005</v>
      </c>
      <c r="H16" s="18"/>
      <c r="I16" s="9">
        <f>I15*0.162</f>
        <v>26798.741524800003</v>
      </c>
      <c r="J16" s="16"/>
      <c r="K16" s="9">
        <f>K15*0.162</f>
        <v>30620.078006399999</v>
      </c>
      <c r="L16" s="16"/>
      <c r="M16" s="9">
        <f>M15*0.162</f>
        <v>30166.989148800003</v>
      </c>
    </row>
    <row r="17" spans="2:13" ht="15.75" thickBot="1" x14ac:dyDescent="0.3">
      <c r="B17" s="54" t="s">
        <v>19</v>
      </c>
      <c r="C17" s="55"/>
      <c r="D17" s="56"/>
      <c r="E17" s="25">
        <f>E15+E16</f>
        <v>831669.44041999988</v>
      </c>
      <c r="F17" s="19">
        <f>F15</f>
        <v>0.24460498589110832</v>
      </c>
      <c r="G17" s="10">
        <f>G15+G16</f>
        <v>203430.49174000003</v>
      </c>
      <c r="H17" s="19">
        <f>F17+H15</f>
        <v>0.47573416123717582</v>
      </c>
      <c r="I17" s="10">
        <f>G17+I15+I16</f>
        <v>395653.56366480008</v>
      </c>
      <c r="J17" s="20">
        <f>H17+J15</f>
        <v>0.73982094203254034</v>
      </c>
      <c r="K17" s="10">
        <f>I17+K15+K16</f>
        <v>615286.46887120011</v>
      </c>
      <c r="L17" s="20">
        <f>J17+L15</f>
        <v>1.0000000000000002</v>
      </c>
      <c r="M17" s="10">
        <f>K17+M15+M16</f>
        <v>831669.44042000012</v>
      </c>
    </row>
    <row r="18" spans="2:13" x14ac:dyDescent="0.25">
      <c r="G18" s="2"/>
      <c r="I18" s="2"/>
      <c r="J18" s="2"/>
      <c r="K18" s="2"/>
      <c r="M18" s="2"/>
    </row>
    <row r="19" spans="2:13" x14ac:dyDescent="0.25">
      <c r="H19" s="5"/>
      <c r="L19" s="5"/>
    </row>
    <row r="20" spans="2:13" x14ac:dyDescent="0.25">
      <c r="H20" s="5"/>
      <c r="L20" s="5"/>
    </row>
    <row r="21" spans="2:13" x14ac:dyDescent="0.25">
      <c r="H21" s="5"/>
      <c r="L21" s="5"/>
    </row>
    <row r="22" spans="2:13" x14ac:dyDescent="0.25">
      <c r="H22" s="5"/>
      <c r="L22" s="5"/>
    </row>
    <row r="23" spans="2:13" x14ac:dyDescent="0.25">
      <c r="H23" s="5"/>
      <c r="L23" s="5"/>
    </row>
    <row r="24" spans="2:13" x14ac:dyDescent="0.25">
      <c r="H24" s="5"/>
      <c r="L24" s="5"/>
    </row>
    <row r="25" spans="2:13" x14ac:dyDescent="0.25">
      <c r="H25" s="5"/>
      <c r="L25" s="5"/>
    </row>
    <row r="28" spans="2:13" x14ac:dyDescent="0.25">
      <c r="G28" s="2"/>
    </row>
    <row r="29" spans="2:13" x14ac:dyDescent="0.25">
      <c r="G29" s="2"/>
    </row>
    <row r="30" spans="2:13" x14ac:dyDescent="0.25">
      <c r="G30" s="2"/>
    </row>
    <row r="31" spans="2:13" ht="18.75" customHeight="1" x14ac:dyDescent="0.25">
      <c r="F31" s="2"/>
      <c r="I31" s="2"/>
      <c r="J31" s="2"/>
      <c r="K31" s="2"/>
    </row>
    <row r="32" spans="2:13" x14ac:dyDescent="0.25"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</row>
    <row r="33" spans="2:13" x14ac:dyDescent="0.25">
      <c r="L33" s="3"/>
      <c r="M33" s="4"/>
    </row>
    <row r="34" spans="2:13" x14ac:dyDescent="0.25">
      <c r="E34" s="6" t="s">
        <v>6</v>
      </c>
      <c r="L34" s="3"/>
      <c r="M34" s="4"/>
    </row>
    <row r="35" spans="2:13" x14ac:dyDescent="0.25">
      <c r="E35" s="6" t="s">
        <v>7</v>
      </c>
      <c r="L35" s="3"/>
      <c r="M35" s="4"/>
    </row>
    <row r="36" spans="2:13" x14ac:dyDescent="0.25">
      <c r="E36" s="6" t="s">
        <v>8</v>
      </c>
      <c r="L36" s="3"/>
      <c r="M36" s="4"/>
    </row>
    <row r="37" spans="2:13" x14ac:dyDescent="0.25">
      <c r="E37" s="6"/>
      <c r="L37" s="3"/>
      <c r="M37" s="4"/>
    </row>
    <row r="38" spans="2:13" ht="15.75" x14ac:dyDescent="0.25">
      <c r="B38" s="47" t="s">
        <v>15</v>
      </c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</row>
    <row r="39" spans="2:13" ht="15.75" thickBot="1" x14ac:dyDescent="0.3">
      <c r="G39" s="3"/>
      <c r="H39" s="5"/>
      <c r="I39" s="3"/>
      <c r="J39" s="3"/>
      <c r="K39" s="3"/>
      <c r="M39" s="7"/>
    </row>
    <row r="40" spans="2:13" ht="15.75" thickBot="1" x14ac:dyDescent="0.3">
      <c r="B40" s="48" t="s">
        <v>17</v>
      </c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50"/>
    </row>
    <row r="41" spans="2:13" ht="15.75" thickBot="1" x14ac:dyDescent="0.3">
      <c r="B41" s="35" t="s">
        <v>0</v>
      </c>
      <c r="C41" s="68" t="s">
        <v>1</v>
      </c>
      <c r="D41" s="65"/>
      <c r="E41" s="36"/>
      <c r="F41" s="48" t="s">
        <v>9</v>
      </c>
      <c r="G41" s="50"/>
      <c r="H41" s="48" t="s">
        <v>10</v>
      </c>
      <c r="I41" s="50"/>
      <c r="J41" s="49" t="s">
        <v>11</v>
      </c>
      <c r="K41" s="50"/>
      <c r="L41" s="49" t="s">
        <v>14</v>
      </c>
      <c r="M41" s="50"/>
    </row>
    <row r="42" spans="2:13" x14ac:dyDescent="0.25">
      <c r="B42" s="33">
        <v>1</v>
      </c>
      <c r="C42" s="60" t="s">
        <v>4</v>
      </c>
      <c r="D42" s="61"/>
      <c r="E42" s="34"/>
      <c r="F42" s="79">
        <v>1</v>
      </c>
      <c r="G42" s="80"/>
      <c r="H42" s="75"/>
      <c r="I42" s="70"/>
      <c r="J42" s="69"/>
      <c r="K42" s="70"/>
      <c r="L42" s="69"/>
      <c r="M42" s="70"/>
    </row>
    <row r="43" spans="2:13" x14ac:dyDescent="0.25">
      <c r="B43" s="26">
        <v>2</v>
      </c>
      <c r="C43" s="60" t="s">
        <v>12</v>
      </c>
      <c r="D43" s="61"/>
      <c r="E43" s="13"/>
      <c r="F43" s="76">
        <v>0.53</v>
      </c>
      <c r="G43" s="77">
        <f t="shared" ref="G43:G44" si="2">E43*F43</f>
        <v>0</v>
      </c>
      <c r="H43" s="76">
        <v>0.41</v>
      </c>
      <c r="I43" s="77"/>
      <c r="J43" s="81">
        <v>0.06</v>
      </c>
      <c r="K43" s="77"/>
      <c r="L43" s="71"/>
      <c r="M43" s="72"/>
    </row>
    <row r="44" spans="2:13" ht="15.75" thickBot="1" x14ac:dyDescent="0.3">
      <c r="B44" s="27">
        <v>3</v>
      </c>
      <c r="C44" s="62" t="s">
        <v>13</v>
      </c>
      <c r="D44" s="63"/>
      <c r="E44" s="14"/>
      <c r="F44" s="78">
        <v>0.22</v>
      </c>
      <c r="G44" s="74">
        <f t="shared" si="2"/>
        <v>0</v>
      </c>
      <c r="H44" s="78">
        <v>0.22</v>
      </c>
      <c r="I44" s="74"/>
      <c r="J44" s="73">
        <v>0.28000000000000003</v>
      </c>
      <c r="K44" s="74"/>
      <c r="L44" s="73">
        <v>0.28000000000000003</v>
      </c>
      <c r="M44" s="74"/>
    </row>
    <row r="45" spans="2:13" x14ac:dyDescent="0.25">
      <c r="G45" s="2"/>
      <c r="I45" s="2"/>
      <c r="J45" s="2"/>
      <c r="K45" s="2"/>
      <c r="M45" s="2"/>
    </row>
  </sheetData>
  <mergeCells count="37">
    <mergeCell ref="L42:M42"/>
    <mergeCell ref="L43:M43"/>
    <mergeCell ref="L44:M44"/>
    <mergeCell ref="C42:D42"/>
    <mergeCell ref="C43:D43"/>
    <mergeCell ref="C44:D44"/>
    <mergeCell ref="H42:I42"/>
    <mergeCell ref="H43:I43"/>
    <mergeCell ref="H44:I44"/>
    <mergeCell ref="F42:G42"/>
    <mergeCell ref="F43:G43"/>
    <mergeCell ref="F44:G44"/>
    <mergeCell ref="J42:K42"/>
    <mergeCell ref="J43:K43"/>
    <mergeCell ref="J44:K44"/>
    <mergeCell ref="F41:G41"/>
    <mergeCell ref="H41:I41"/>
    <mergeCell ref="L41:M41"/>
    <mergeCell ref="B8:M8"/>
    <mergeCell ref="H11:I11"/>
    <mergeCell ref="L11:M11"/>
    <mergeCell ref="C12:D12"/>
    <mergeCell ref="J11:K11"/>
    <mergeCell ref="J41:K41"/>
    <mergeCell ref="C41:D41"/>
    <mergeCell ref="B2:M2"/>
    <mergeCell ref="B32:M32"/>
    <mergeCell ref="B38:M38"/>
    <mergeCell ref="B40:M40"/>
    <mergeCell ref="B15:D15"/>
    <mergeCell ref="B17:D17"/>
    <mergeCell ref="B16:D16"/>
    <mergeCell ref="B10:M10"/>
    <mergeCell ref="C13:D13"/>
    <mergeCell ref="C14:D14"/>
    <mergeCell ref="C11:D11"/>
    <mergeCell ref="F11:G1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5" fitToHeight="0" orientation="landscape" verticalDpi="300" r:id="rId1"/>
  <rowBreaks count="1" manualBreakCount="1">
    <brk id="30" min="1" max="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 DESON</vt:lpstr>
      <vt:lpstr>'CRONOGRAMA DESON'!Area_de_impressao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Peixoto</dc:creator>
  <cp:lastModifiedBy>Uenf</cp:lastModifiedBy>
  <cp:lastPrinted>2024-05-22T18:02:14Z</cp:lastPrinted>
  <dcterms:created xsi:type="dcterms:W3CDTF">2024-05-13T14:49:32Z</dcterms:created>
  <dcterms:modified xsi:type="dcterms:W3CDTF">2024-06-11T12:19:46Z</dcterms:modified>
</cp:coreProperties>
</file>