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435"/>
  </bookViews>
  <sheets>
    <sheet name="Cronograma" sheetId="1" r:id="rId1"/>
  </sheets>
  <definedNames>
    <definedName name="_xlnm.Print_Area" localSheetId="0">Cronograma!$B$2:$K$61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3" i="1"/>
  <c r="D16" i="1" l="1"/>
  <c r="D27" i="1" l="1"/>
  <c r="D24" i="1"/>
  <c r="D22" i="1"/>
  <c r="D21" i="1"/>
  <c r="D20" i="1"/>
  <c r="D19" i="1"/>
  <c r="D18" i="1"/>
  <c r="D17" i="1"/>
  <c r="D15" i="1"/>
  <c r="D14" i="1"/>
  <c r="J27" i="1" l="1"/>
  <c r="E27" i="1" l="1"/>
  <c r="K27" i="1" l="1"/>
  <c r="G27" i="1"/>
  <c r="H27" i="1"/>
  <c r="I27" i="1"/>
  <c r="F27" i="1"/>
</calcChain>
</file>

<file path=xl/sharedStrings.xml><?xml version="1.0" encoding="utf-8"?>
<sst xmlns="http://schemas.openxmlformats.org/spreadsheetml/2006/main" count="65" uniqueCount="35">
  <si>
    <t>ITEM</t>
  </si>
  <si>
    <t>DESCRIÇÃO</t>
  </si>
  <si>
    <t>01.</t>
  </si>
  <si>
    <t>Serviços Preliminares, Demolições e Retiradas</t>
  </si>
  <si>
    <t>02.</t>
  </si>
  <si>
    <t>Escavações e Reaterros</t>
  </si>
  <si>
    <t>03.</t>
  </si>
  <si>
    <t>Estruturas de Concreto Armado - INFRAESTRUTURA</t>
  </si>
  <si>
    <t>04.</t>
  </si>
  <si>
    <t>Estruturas de Concreto Armado  -SUPERESTRUTURA</t>
  </si>
  <si>
    <t>05.</t>
  </si>
  <si>
    <t>Alvenarias e Revestimentos</t>
  </si>
  <si>
    <t>06.</t>
  </si>
  <si>
    <t>Pavimentações</t>
  </si>
  <si>
    <t>07.</t>
  </si>
  <si>
    <t>Coberturas e Impermeabilizações</t>
  </si>
  <si>
    <t>08.</t>
  </si>
  <si>
    <t>Esquadrias e Ferragens</t>
  </si>
  <si>
    <t>09.</t>
  </si>
  <si>
    <t>Águas Pluviais</t>
  </si>
  <si>
    <t>10.</t>
  </si>
  <si>
    <t>Instalações Elétricas</t>
  </si>
  <si>
    <t>11.</t>
  </si>
  <si>
    <t>Pinturas</t>
  </si>
  <si>
    <t>12.</t>
  </si>
  <si>
    <t>Valor com BDI</t>
  </si>
  <si>
    <t>PERÍODO (dias)</t>
  </si>
  <si>
    <t>VISTORIA FINAL (CHECKLIST), EVENTUAIS REPAROS E TRÂMITES FINANCEIROS</t>
  </si>
  <si>
    <t>*</t>
  </si>
  <si>
    <t>PREVISÃO DE DESEMBOLSO</t>
  </si>
  <si>
    <t>CRONOGRAMA FÍSICO (SEM DESONERAÇÃO)</t>
  </si>
  <si>
    <t>CONSTRUÇÃO DA SUBESTAÇÃO DO CENTRO DE CONVENÇÕES</t>
  </si>
  <si>
    <t>Administração da Obra</t>
  </si>
  <si>
    <t>REF.: EMOP 05/2024</t>
  </si>
  <si>
    <t>CRONOGRAMA FÍSICO-FINANCEIRO (COM DESONERAÇÃO)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</si>
</sst>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"/>
    <numFmt numFmtId="165" formatCode="&quot;R$&quot;\ #,##0.00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6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9"/>
      <color rgb="FF000000"/>
      <name val="Calibri"/>
      <family val="2"/>
      <charset val="1"/>
    </font>
    <font>
      <sz val="9"/>
      <name val="Times New Roman"/>
      <family val="1"/>
      <charset val="1"/>
    </font>
    <font>
      <sz val="12"/>
      <name val="Times New Roman"/>
      <family val="1"/>
      <charset val="1"/>
    </font>
    <font>
      <b/>
      <sz val="9"/>
      <name val="Times New Roman"/>
      <family val="1"/>
      <charset val="1"/>
    </font>
    <font>
      <sz val="7"/>
      <name val="Times New Roman"/>
      <family val="1"/>
      <charset val="1"/>
    </font>
    <font>
      <sz val="10"/>
      <name val="Times New Roman"/>
      <family val="1"/>
    </font>
    <font>
      <sz val="9"/>
      <color rgb="FF000000"/>
      <name val="Calibri"/>
      <family val="2"/>
    </font>
    <font>
      <b/>
      <sz val="9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79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6" fillId="0" borderId="15" xfId="2" applyNumberFormat="1" applyFont="1" applyBorder="1" applyAlignment="1">
      <alignment horizontal="center" vertical="top"/>
    </xf>
    <xf numFmtId="3" fontId="6" fillId="0" borderId="31" xfId="2" applyNumberFormat="1" applyFont="1" applyBorder="1" applyAlignment="1">
      <alignment horizontal="center" vertical="top"/>
    </xf>
    <xf numFmtId="1" fontId="6" fillId="0" borderId="21" xfId="0" applyNumberFormat="1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vertical="center" wrapText="1"/>
    </xf>
    <xf numFmtId="165" fontId="7" fillId="0" borderId="16" xfId="0" applyNumberFormat="1" applyFont="1" applyFill="1" applyBorder="1" applyAlignment="1">
      <alignment horizontal="center" vertical="center" wrapText="1"/>
    </xf>
    <xf numFmtId="10" fontId="8" fillId="0" borderId="16" xfId="2" applyNumberFormat="1" applyFont="1" applyFill="1" applyBorder="1" applyAlignment="1">
      <alignment horizontal="center" vertical="center"/>
    </xf>
    <xf numFmtId="1" fontId="6" fillId="0" borderId="23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vertical="center" wrapText="1"/>
    </xf>
    <xf numFmtId="165" fontId="7" fillId="0" borderId="17" xfId="0" applyNumberFormat="1" applyFont="1" applyFill="1" applyBorder="1" applyAlignment="1">
      <alignment horizontal="center" vertical="center" wrapText="1"/>
    </xf>
    <xf numFmtId="9" fontId="8" fillId="0" borderId="17" xfId="1" applyFont="1" applyFill="1" applyBorder="1" applyAlignment="1" applyProtection="1">
      <alignment horizontal="center" vertical="center"/>
    </xf>
    <xf numFmtId="9" fontId="8" fillId="0" borderId="17" xfId="2" applyNumberFormat="1" applyFont="1" applyFill="1" applyBorder="1" applyAlignment="1">
      <alignment horizontal="center" vertical="center"/>
    </xf>
    <xf numFmtId="9" fontId="8" fillId="2" borderId="16" xfId="2" applyNumberFormat="1" applyFont="1" applyFill="1" applyBorder="1" applyAlignment="1">
      <alignment horizontal="center" vertical="center"/>
    </xf>
    <xf numFmtId="9" fontId="8" fillId="2" borderId="17" xfId="1" applyFont="1" applyFill="1" applyBorder="1" applyAlignment="1" applyProtection="1">
      <alignment horizontal="center" vertical="center"/>
    </xf>
    <xf numFmtId="9" fontId="8" fillId="2" borderId="17" xfId="2" applyNumberFormat="1" applyFont="1" applyFill="1" applyBorder="1" applyAlignment="1">
      <alignment horizontal="center" vertical="center"/>
    </xf>
    <xf numFmtId="166" fontId="8" fillId="2" borderId="17" xfId="1" applyNumberFormat="1" applyFont="1" applyFill="1" applyBorder="1" applyAlignment="1" applyProtection="1">
      <alignment horizontal="center" vertical="center"/>
    </xf>
    <xf numFmtId="166" fontId="8" fillId="2" borderId="17" xfId="2" applyNumberFormat="1" applyFont="1" applyFill="1" applyBorder="1" applyAlignment="1">
      <alignment horizontal="center" vertical="center"/>
    </xf>
    <xf numFmtId="3" fontId="6" fillId="0" borderId="34" xfId="2" applyNumberFormat="1" applyFont="1" applyBorder="1" applyAlignment="1">
      <alignment horizontal="center" vertical="top"/>
    </xf>
    <xf numFmtId="10" fontId="8" fillId="0" borderId="22" xfId="2" applyNumberFormat="1" applyFont="1" applyFill="1" applyBorder="1" applyAlignment="1">
      <alignment horizontal="center" vertical="center"/>
    </xf>
    <xf numFmtId="9" fontId="8" fillId="0" borderId="24" xfId="2" applyNumberFormat="1" applyFont="1" applyFill="1" applyBorder="1" applyAlignment="1">
      <alignment horizontal="center" vertical="center"/>
    </xf>
    <xf numFmtId="9" fontId="8" fillId="2" borderId="24" xfId="2" applyNumberFormat="1" applyFont="1" applyFill="1" applyBorder="1" applyAlignment="1">
      <alignment horizontal="center" vertical="center"/>
    </xf>
    <xf numFmtId="4" fontId="9" fillId="0" borderId="18" xfId="2" applyNumberFormat="1" applyFont="1" applyFill="1" applyBorder="1" applyAlignment="1">
      <alignment vertical="center"/>
    </xf>
    <xf numFmtId="165" fontId="7" fillId="0" borderId="20" xfId="0" applyNumberFormat="1" applyFont="1" applyFill="1" applyBorder="1" applyAlignment="1">
      <alignment horizontal="center" vertical="center" wrapText="1"/>
    </xf>
    <xf numFmtId="164" fontId="11" fillId="0" borderId="19" xfId="2" applyNumberFormat="1" applyFont="1" applyFill="1" applyBorder="1" applyAlignment="1">
      <alignment horizontal="center" vertical="center"/>
    </xf>
    <xf numFmtId="164" fontId="11" fillId="0" borderId="28" xfId="2" applyNumberFormat="1" applyFont="1" applyFill="1" applyBorder="1" applyAlignment="1">
      <alignment horizontal="center" vertical="center"/>
    </xf>
    <xf numFmtId="4" fontId="10" fillId="0" borderId="19" xfId="2" applyNumberFormat="1" applyFont="1" applyFill="1" applyBorder="1" applyAlignment="1">
      <alignment horizontal="right" vertical="center" wrapText="1"/>
    </xf>
    <xf numFmtId="9" fontId="8" fillId="0" borderId="20" xfId="2" applyNumberFormat="1" applyFont="1" applyFill="1" applyBorder="1" applyAlignment="1">
      <alignment horizontal="center" vertical="center"/>
    </xf>
    <xf numFmtId="9" fontId="8" fillId="2" borderId="25" xfId="2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1" fontId="6" fillId="0" borderId="36" xfId="0" applyNumberFormat="1" applyFont="1" applyFill="1" applyBorder="1" applyAlignment="1">
      <alignment horizontal="center" vertical="center"/>
    </xf>
    <xf numFmtId="1" fontId="6" fillId="0" borderId="37" xfId="0" applyNumberFormat="1" applyFont="1" applyFill="1" applyBorder="1" applyAlignment="1">
      <alignment horizontal="center" vertical="center"/>
    </xf>
    <xf numFmtId="9" fontId="8" fillId="2" borderId="27" xfId="2" applyNumberFormat="1" applyFont="1" applyFill="1" applyBorder="1" applyAlignment="1">
      <alignment horizontal="center" vertical="center"/>
    </xf>
    <xf numFmtId="9" fontId="8" fillId="2" borderId="38" xfId="1" applyFont="1" applyFill="1" applyBorder="1" applyAlignment="1" applyProtection="1">
      <alignment horizontal="center" vertical="center"/>
    </xf>
    <xf numFmtId="9" fontId="8" fillId="2" borderId="38" xfId="2" applyNumberFormat="1" applyFont="1" applyFill="1" applyBorder="1" applyAlignment="1">
      <alignment horizontal="center" vertical="center"/>
    </xf>
    <xf numFmtId="9" fontId="8" fillId="0" borderId="38" xfId="1" applyFont="1" applyFill="1" applyBorder="1" applyAlignment="1" applyProtection="1">
      <alignment horizontal="center" vertical="center"/>
    </xf>
    <xf numFmtId="9" fontId="8" fillId="0" borderId="38" xfId="2" applyNumberFormat="1" applyFont="1" applyFill="1" applyBorder="1" applyAlignment="1">
      <alignment horizontal="center" vertical="center"/>
    </xf>
    <xf numFmtId="166" fontId="8" fillId="2" borderId="38" xfId="1" applyNumberFormat="1" applyFont="1" applyFill="1" applyBorder="1" applyAlignment="1" applyProtection="1">
      <alignment horizontal="center" vertical="center"/>
    </xf>
    <xf numFmtId="9" fontId="8" fillId="0" borderId="39" xfId="2" applyNumberFormat="1" applyFont="1" applyFill="1" applyBorder="1" applyAlignment="1">
      <alignment horizontal="center" vertical="center"/>
    </xf>
    <xf numFmtId="3" fontId="6" fillId="0" borderId="40" xfId="2" applyNumberFormat="1" applyFont="1" applyBorder="1" applyAlignment="1">
      <alignment horizontal="center" vertical="top"/>
    </xf>
    <xf numFmtId="165" fontId="7" fillId="0" borderId="27" xfId="0" applyNumberFormat="1" applyFont="1" applyFill="1" applyBorder="1" applyAlignment="1">
      <alignment horizontal="center" vertical="center" wrapText="1"/>
    </xf>
    <xf numFmtId="49" fontId="13" fillId="0" borderId="29" xfId="0" applyNumberFormat="1" applyFont="1" applyFill="1" applyBorder="1" applyAlignment="1">
      <alignment vertical="center" wrapText="1"/>
    </xf>
    <xf numFmtId="165" fontId="7" fillId="0" borderId="38" xfId="0" applyNumberFormat="1" applyFont="1" applyFill="1" applyBorder="1" applyAlignment="1">
      <alignment horizontal="center" vertical="center" wrapText="1"/>
    </xf>
    <xf numFmtId="49" fontId="13" fillId="0" borderId="30" xfId="0" applyNumberFormat="1" applyFont="1" applyFill="1" applyBorder="1" applyAlignment="1">
      <alignment vertical="center" wrapText="1"/>
    </xf>
    <xf numFmtId="49" fontId="13" fillId="0" borderId="26" xfId="0" applyNumberFormat="1" applyFont="1" applyFill="1" applyBorder="1" applyAlignment="1">
      <alignment vertical="center" wrapText="1"/>
    </xf>
    <xf numFmtId="165" fontId="7" fillId="0" borderId="39" xfId="0" applyNumberFormat="1" applyFont="1" applyFill="1" applyBorder="1" applyAlignment="1">
      <alignment horizontal="center" vertical="center" wrapText="1"/>
    </xf>
    <xf numFmtId="4" fontId="5" fillId="0" borderId="9" xfId="2" applyNumberFormat="1" applyFont="1" applyBorder="1" applyAlignment="1">
      <alignment horizontal="center" vertical="center"/>
    </xf>
    <xf numFmtId="4" fontId="5" fillId="0" borderId="32" xfId="2" applyNumberFormat="1" applyFont="1" applyBorder="1" applyAlignment="1">
      <alignment horizontal="center" vertical="center"/>
    </xf>
    <xf numFmtId="4" fontId="5" fillId="0" borderId="10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6" xfId="0" applyFont="1" applyBorder="1" applyAlignment="1">
      <alignment horizontal="right" vertical="center" wrapText="1"/>
    </xf>
    <xf numFmtId="4" fontId="12" fillId="0" borderId="10" xfId="2" applyNumberFormat="1" applyFont="1" applyBorder="1" applyAlignment="1">
      <alignment horizontal="center" vertical="center" wrapText="1"/>
    </xf>
    <xf numFmtId="0" fontId="12" fillId="0" borderId="11" xfId="2" applyFont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2" fillId="0" borderId="33" xfId="2" applyFont="1" applyBorder="1" applyAlignment="1">
      <alignment horizontal="center" vertical="center"/>
    </xf>
    <xf numFmtId="4" fontId="5" fillId="0" borderId="13" xfId="2" applyNumberFormat="1" applyFont="1" applyBorder="1" applyAlignment="1">
      <alignment horizontal="center" vertical="center"/>
    </xf>
    <xf numFmtId="4" fontId="5" fillId="0" borderId="14" xfId="2" applyNumberFormat="1" applyFont="1" applyBorder="1" applyAlignment="1">
      <alignment horizontal="center" vertical="center" wrapText="1"/>
    </xf>
    <xf numFmtId="4" fontId="12" fillId="0" borderId="14" xfId="2" applyNumberFormat="1" applyFont="1" applyBorder="1" applyAlignment="1">
      <alignment horizontal="center" vertical="center" wrapText="1"/>
    </xf>
    <xf numFmtId="4" fontId="12" fillId="0" borderId="41" xfId="2" applyNumberFormat="1" applyFont="1" applyBorder="1" applyAlignment="1">
      <alignment horizontal="center" vertical="center" wrapText="1"/>
    </xf>
    <xf numFmtId="4" fontId="12" fillId="0" borderId="42" xfId="2" applyNumberFormat="1" applyFont="1" applyBorder="1" applyAlignment="1">
      <alignment horizontal="center" vertical="center" wrapText="1"/>
    </xf>
    <xf numFmtId="4" fontId="5" fillId="0" borderId="43" xfId="2" applyNumberFormat="1" applyFont="1" applyBorder="1" applyAlignment="1">
      <alignment horizontal="center" vertical="center" wrapText="1"/>
    </xf>
    <xf numFmtId="4" fontId="5" fillId="0" borderId="44" xfId="2" applyNumberFormat="1" applyFont="1" applyBorder="1" applyAlignment="1">
      <alignment horizontal="center" vertical="center" wrapText="1"/>
    </xf>
    <xf numFmtId="0" fontId="0" fillId="0" borderId="0" xfId="0" applyBorder="1"/>
  </cellXfs>
  <cellStyles count="3">
    <cellStyle name="Normal" xfId="0" builtinId="0"/>
    <cellStyle name="Porcentagem" xfId="1" builtinId="5"/>
    <cellStyle name="Texto Explicativo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</xdr:colOff>
      <xdr:row>4</xdr:row>
      <xdr:rowOff>66675</xdr:rowOff>
    </xdr:from>
    <xdr:ext cx="1152525" cy="523069"/>
    <xdr:pic>
      <xdr:nvPicPr>
        <xdr:cNvPr id="2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66700"/>
          <a:ext cx="1152525" cy="523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3838575</xdr:colOff>
      <xdr:row>4</xdr:row>
      <xdr:rowOff>190500</xdr:rowOff>
    </xdr:from>
    <xdr:ext cx="2095500" cy="342900"/>
    <xdr:pic>
      <xdr:nvPicPr>
        <xdr:cNvPr id="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90525"/>
          <a:ext cx="2095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19050</xdr:colOff>
      <xdr:row>5</xdr:row>
      <xdr:rowOff>300</xdr:rowOff>
    </xdr:from>
    <xdr:ext cx="2943226" cy="561300"/>
    <xdr:sp macro="" textlink="">
      <xdr:nvSpPr>
        <xdr:cNvPr id="6" name="CustomShape 1"/>
        <xdr:cNvSpPr/>
      </xdr:nvSpPr>
      <xdr:spPr>
        <a:xfrm>
          <a:off x="7743825" y="400350"/>
          <a:ext cx="2943226" cy="5613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6800" rIns="90000" bIns="46800"/>
        <a:lstStyle/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PREFEITURA DA UENF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GPENG - Gerência de Projetos de</a:t>
          </a:r>
        </a:p>
        <a:p>
          <a:pPr algn="ctr">
            <a:lnSpc>
              <a:spcPts val="600"/>
            </a:lnSpc>
          </a:pPr>
          <a:endParaRPr lang="pt-BR" sz="1200" b="1" strike="noStrike" spc="-1">
            <a:solidFill>
              <a:srgbClr val="FF0000"/>
            </a:solidFill>
            <a:latin typeface="Arial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Engenharia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</a:t>
          </a:r>
          <a:r>
            <a:rPr lang="pt-BR" sz="1200" b="0" strike="noStrike" spc="-1">
              <a:solidFill>
                <a:srgbClr val="FF0000"/>
              </a:solidFill>
              <a:latin typeface="Arial"/>
            </a:rPr>
            <a:t>                                                       </a:t>
          </a: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   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3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endParaRPr lang="pt-BR" sz="1300" b="0" strike="noStrike" spc="-1">
            <a:latin typeface="Times New Roman"/>
          </a:endParaRPr>
        </a:p>
      </xdr:txBody>
    </xdr:sp>
    <xdr:clientData/>
  </xdr:oneCellAnchor>
  <xdr:oneCellAnchor>
    <xdr:from>
      <xdr:col>2</xdr:col>
      <xdr:colOff>19050</xdr:colOff>
      <xdr:row>39</xdr:row>
      <xdr:rowOff>66675</xdr:rowOff>
    </xdr:from>
    <xdr:ext cx="1152525" cy="523069"/>
    <xdr:pic>
      <xdr:nvPicPr>
        <xdr:cNvPr id="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66700"/>
          <a:ext cx="1152525" cy="5230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3838575</xdr:colOff>
      <xdr:row>39</xdr:row>
      <xdr:rowOff>190500</xdr:rowOff>
    </xdr:from>
    <xdr:ext cx="2095500" cy="342900"/>
    <xdr:pic>
      <xdr:nvPicPr>
        <xdr:cNvPr id="9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42900"/>
          <a:ext cx="20955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19050</xdr:colOff>
      <xdr:row>40</xdr:row>
      <xdr:rowOff>300</xdr:rowOff>
    </xdr:from>
    <xdr:ext cx="2943226" cy="561300"/>
    <xdr:sp macro="" textlink="">
      <xdr:nvSpPr>
        <xdr:cNvPr id="10" name="CustomShape 1"/>
        <xdr:cNvSpPr/>
      </xdr:nvSpPr>
      <xdr:spPr>
        <a:xfrm>
          <a:off x="7743825" y="343200"/>
          <a:ext cx="2943226" cy="5613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6800" rIns="90000" bIns="46800"/>
        <a:lstStyle/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PREFEITURA DA UENF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GPENG - Gerência de Projetos de</a:t>
          </a:r>
        </a:p>
        <a:p>
          <a:pPr algn="ctr">
            <a:lnSpc>
              <a:spcPts val="600"/>
            </a:lnSpc>
          </a:pPr>
          <a:endParaRPr lang="pt-BR" sz="1200" b="1" strike="noStrike" spc="-1">
            <a:solidFill>
              <a:srgbClr val="FF0000"/>
            </a:solidFill>
            <a:latin typeface="Arial"/>
          </a:endParaRPr>
        </a:p>
        <a:p>
          <a:pPr algn="ctr">
            <a:lnSpc>
              <a:spcPts val="6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Engenharia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</a:t>
          </a:r>
          <a:r>
            <a:rPr lang="pt-BR" sz="1200" b="0" strike="noStrike" spc="-1">
              <a:solidFill>
                <a:srgbClr val="FF0000"/>
              </a:solidFill>
              <a:latin typeface="Arial"/>
            </a:rPr>
            <a:t>                                                       </a:t>
          </a:r>
          <a:r>
            <a:rPr lang="pt-BR" sz="1200" b="1" strike="noStrike" spc="-1">
              <a:solidFill>
                <a:srgbClr val="FF0000"/>
              </a:solidFill>
              <a:latin typeface="Arial"/>
            </a:rPr>
            <a:t>                                                                                         </a:t>
          </a:r>
          <a:endParaRPr lang="pt-BR" sz="1200" b="0" strike="noStrike" spc="-1">
            <a:latin typeface="Times New Roman"/>
          </a:endParaRPr>
        </a:p>
        <a:p>
          <a:pPr algn="ctr">
            <a:lnSpc>
              <a:spcPts val="600"/>
            </a:lnSpc>
          </a:pPr>
          <a:endParaRPr lang="pt-BR" sz="1300" b="0" strike="noStrike" spc="-1">
            <a:latin typeface="Times New Roman"/>
          </a:endParaRPr>
        </a:p>
        <a:p>
          <a:pPr algn="ctr">
            <a:lnSpc>
              <a:spcPts val="700"/>
            </a:lnSpc>
          </a:pPr>
          <a:endParaRPr lang="pt-BR" sz="1300" b="0" strike="noStrike" spc="-1">
            <a:latin typeface="Times New Roman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O61"/>
  <sheetViews>
    <sheetView tabSelected="1" workbookViewId="0">
      <selection activeCell="N25" sqref="N25"/>
    </sheetView>
  </sheetViews>
  <sheetFormatPr defaultRowHeight="15" x14ac:dyDescent="0.25"/>
  <cols>
    <col min="1" max="1" width="4" customWidth="1"/>
    <col min="2" max="2" width="6.85546875" customWidth="1"/>
    <col min="3" max="3" width="57.85546875" customWidth="1"/>
    <col min="4" max="4" width="13.7109375" customWidth="1"/>
    <col min="5" max="11" width="11.140625" customWidth="1"/>
  </cols>
  <sheetData>
    <row r="4" spans="2:11" ht="15.75" thickBot="1" x14ac:dyDescent="0.3"/>
    <row r="5" spans="2:11" ht="11.25" customHeight="1" x14ac:dyDescent="0.25">
      <c r="B5" s="50"/>
      <c r="C5" s="51"/>
      <c r="D5" s="51"/>
      <c r="E5" s="51"/>
      <c r="F5" s="51"/>
      <c r="G5" s="51"/>
      <c r="H5" s="51"/>
      <c r="I5" s="51"/>
      <c r="J5" s="51"/>
      <c r="K5" s="52"/>
    </row>
    <row r="6" spans="2:11" ht="39.75" customHeight="1" thickBot="1" x14ac:dyDescent="0.3">
      <c r="B6" s="53"/>
      <c r="C6" s="54"/>
      <c r="D6" s="54"/>
      <c r="E6" s="54"/>
      <c r="F6" s="54"/>
      <c r="G6" s="54"/>
      <c r="H6" s="54"/>
      <c r="I6" s="54"/>
      <c r="J6" s="54"/>
      <c r="K6" s="55"/>
    </row>
    <row r="7" spans="2:11" ht="16.5" thickBot="1" x14ac:dyDescent="0.3">
      <c r="B7" s="56" t="s">
        <v>34</v>
      </c>
      <c r="C7" s="57"/>
      <c r="D7" s="57"/>
      <c r="E7" s="57"/>
      <c r="F7" s="57"/>
      <c r="G7" s="57"/>
      <c r="H7" s="57"/>
      <c r="I7" s="57"/>
      <c r="J7" s="57"/>
      <c r="K7" s="58"/>
    </row>
    <row r="8" spans="2:11" ht="8.25" customHeight="1" x14ac:dyDescent="0.25">
      <c r="B8" s="59" t="s">
        <v>31</v>
      </c>
      <c r="C8" s="60"/>
      <c r="D8" s="60"/>
      <c r="E8" s="60"/>
      <c r="F8" s="60"/>
      <c r="G8" s="60"/>
      <c r="H8" s="60"/>
      <c r="I8" s="60"/>
      <c r="J8" s="60"/>
      <c r="K8" s="61"/>
    </row>
    <row r="9" spans="2:11" ht="8.25" customHeight="1" x14ac:dyDescent="0.25">
      <c r="B9" s="62"/>
      <c r="C9" s="63"/>
      <c r="D9" s="63"/>
      <c r="E9" s="63"/>
      <c r="F9" s="63"/>
      <c r="G9" s="63"/>
      <c r="H9" s="63"/>
      <c r="I9" s="63"/>
      <c r="J9" s="63"/>
      <c r="K9" s="64"/>
    </row>
    <row r="10" spans="2:11" ht="8.25" customHeight="1" x14ac:dyDescent="0.25">
      <c r="B10" s="62"/>
      <c r="C10" s="63"/>
      <c r="D10" s="63"/>
      <c r="E10" s="63"/>
      <c r="F10" s="63"/>
      <c r="G10" s="63"/>
      <c r="H10" s="63"/>
      <c r="I10" s="63"/>
      <c r="J10" s="63"/>
      <c r="K10" s="64"/>
    </row>
    <row r="11" spans="2:11" ht="12" customHeight="1" thickBot="1" x14ac:dyDescent="0.3">
      <c r="B11" s="1"/>
      <c r="C11" s="2"/>
      <c r="D11" s="2"/>
      <c r="E11" s="2"/>
      <c r="F11" s="2"/>
      <c r="G11" s="2"/>
      <c r="H11" s="2"/>
      <c r="I11" s="2"/>
      <c r="J11" s="65" t="s">
        <v>33</v>
      </c>
      <c r="K11" s="66"/>
    </row>
    <row r="12" spans="2:11" x14ac:dyDescent="0.25">
      <c r="B12" s="47" t="s">
        <v>0</v>
      </c>
      <c r="C12" s="49" t="s">
        <v>1</v>
      </c>
      <c r="D12" s="67" t="s">
        <v>25</v>
      </c>
      <c r="E12" s="68" t="s">
        <v>26</v>
      </c>
      <c r="F12" s="69"/>
      <c r="G12" s="69"/>
      <c r="H12" s="69"/>
      <c r="I12" s="69"/>
      <c r="J12" s="69"/>
      <c r="K12" s="70"/>
    </row>
    <row r="13" spans="2:11" ht="15.75" thickBot="1" x14ac:dyDescent="0.3">
      <c r="B13" s="71"/>
      <c r="C13" s="72"/>
      <c r="D13" s="73"/>
      <c r="E13" s="4">
        <v>30</v>
      </c>
      <c r="F13" s="4">
        <v>60</v>
      </c>
      <c r="G13" s="4">
        <v>90</v>
      </c>
      <c r="H13" s="4">
        <v>120</v>
      </c>
      <c r="I13" s="4">
        <v>150</v>
      </c>
      <c r="J13" s="4">
        <v>180</v>
      </c>
      <c r="K13" s="19">
        <v>225</v>
      </c>
    </row>
    <row r="14" spans="2:11" x14ac:dyDescent="0.25">
      <c r="B14" s="5" t="s">
        <v>2</v>
      </c>
      <c r="C14" s="6" t="s">
        <v>3</v>
      </c>
      <c r="D14" s="7">
        <f>34817.31*1.2235</f>
        <v>42598.978784999999</v>
      </c>
      <c r="E14" s="14">
        <v>1</v>
      </c>
      <c r="F14" s="8"/>
      <c r="G14" s="8"/>
      <c r="H14" s="8"/>
      <c r="I14" s="8"/>
      <c r="J14" s="8"/>
      <c r="K14" s="20"/>
    </row>
    <row r="15" spans="2:11" x14ac:dyDescent="0.25">
      <c r="B15" s="9" t="s">
        <v>4</v>
      </c>
      <c r="C15" s="10" t="s">
        <v>5</v>
      </c>
      <c r="D15" s="11">
        <f>15389.62*1.2235</f>
        <v>18829.200070000003</v>
      </c>
      <c r="E15" s="15">
        <v>0.15</v>
      </c>
      <c r="F15" s="15">
        <v>0.45</v>
      </c>
      <c r="G15" s="16">
        <v>0.25</v>
      </c>
      <c r="H15" s="16">
        <v>0.15</v>
      </c>
      <c r="I15" s="13"/>
      <c r="J15" s="13"/>
      <c r="K15" s="21"/>
    </row>
    <row r="16" spans="2:11" x14ac:dyDescent="0.25">
      <c r="B16" s="9" t="s">
        <v>6</v>
      </c>
      <c r="C16" s="10" t="s">
        <v>7</v>
      </c>
      <c r="D16" s="11">
        <f>33540.25*1.2235</f>
        <v>41036.495875000001</v>
      </c>
      <c r="E16" s="16">
        <v>0.1</v>
      </c>
      <c r="F16" s="16">
        <v>0.45</v>
      </c>
      <c r="G16" s="16">
        <v>0.45</v>
      </c>
      <c r="H16" s="13"/>
      <c r="I16" s="13"/>
      <c r="J16" s="13"/>
      <c r="K16" s="21"/>
    </row>
    <row r="17" spans="2:11" x14ac:dyDescent="0.25">
      <c r="B17" s="9" t="s">
        <v>8</v>
      </c>
      <c r="C17" s="10" t="s">
        <v>9</v>
      </c>
      <c r="D17" s="11">
        <f>30669.66*1.2235</f>
        <v>37524.329010000001</v>
      </c>
      <c r="E17" s="12"/>
      <c r="F17" s="15">
        <v>0.1</v>
      </c>
      <c r="G17" s="16">
        <v>0.1</v>
      </c>
      <c r="H17" s="16">
        <v>0.8</v>
      </c>
      <c r="I17" s="13"/>
      <c r="J17" s="13"/>
      <c r="K17" s="21"/>
    </row>
    <row r="18" spans="2:11" x14ac:dyDescent="0.25">
      <c r="B18" s="9" t="s">
        <v>10</v>
      </c>
      <c r="C18" s="10" t="s">
        <v>11</v>
      </c>
      <c r="D18" s="11">
        <f>27064.28*1.2235</f>
        <v>33113.146580000001</v>
      </c>
      <c r="E18" s="13"/>
      <c r="F18" s="13"/>
      <c r="G18" s="13"/>
      <c r="H18" s="16">
        <v>0.6</v>
      </c>
      <c r="I18" s="16">
        <v>0.4</v>
      </c>
      <c r="J18" s="13"/>
      <c r="K18" s="21"/>
    </row>
    <row r="19" spans="2:11" x14ac:dyDescent="0.25">
      <c r="B19" s="9" t="s">
        <v>12</v>
      </c>
      <c r="C19" s="10" t="s">
        <v>13</v>
      </c>
      <c r="D19" s="11">
        <f>7750.7*1.2235</f>
        <v>9482.9814499999993</v>
      </c>
      <c r="E19" s="12"/>
      <c r="F19" s="12"/>
      <c r="G19" s="13"/>
      <c r="H19" s="16">
        <v>0.1</v>
      </c>
      <c r="I19" s="16">
        <v>0.75</v>
      </c>
      <c r="J19" s="16">
        <v>0.15</v>
      </c>
      <c r="K19" s="21"/>
    </row>
    <row r="20" spans="2:11" x14ac:dyDescent="0.25">
      <c r="B20" s="9" t="s">
        <v>14</v>
      </c>
      <c r="C20" s="10" t="s">
        <v>15</v>
      </c>
      <c r="D20" s="11">
        <f>17606.8*1.2235</f>
        <v>21541.9198</v>
      </c>
      <c r="E20" s="13"/>
      <c r="F20" s="16">
        <v>0.5</v>
      </c>
      <c r="G20" s="16">
        <v>0.5</v>
      </c>
      <c r="H20" s="13"/>
      <c r="I20" s="13"/>
      <c r="J20" s="13"/>
      <c r="K20" s="21"/>
    </row>
    <row r="21" spans="2:11" x14ac:dyDescent="0.25">
      <c r="B21" s="9" t="s">
        <v>16</v>
      </c>
      <c r="C21" s="10" t="s">
        <v>17</v>
      </c>
      <c r="D21" s="11">
        <f>26922.23*1.2235</f>
        <v>32939.348404999997</v>
      </c>
      <c r="E21" s="12"/>
      <c r="F21" s="12"/>
      <c r="G21" s="13"/>
      <c r="H21" s="16">
        <v>0.25</v>
      </c>
      <c r="I21" s="16">
        <v>0.45</v>
      </c>
      <c r="J21" s="16">
        <v>0.3</v>
      </c>
      <c r="K21" s="21"/>
    </row>
    <row r="22" spans="2:11" x14ac:dyDescent="0.25">
      <c r="B22" s="9" t="s">
        <v>18</v>
      </c>
      <c r="C22" s="10" t="s">
        <v>19</v>
      </c>
      <c r="D22" s="11">
        <f>1044.15*1.2235</f>
        <v>1277.5175250000002</v>
      </c>
      <c r="E22" s="13"/>
      <c r="F22" s="13"/>
      <c r="G22" s="13"/>
      <c r="H22" s="16">
        <v>0.5</v>
      </c>
      <c r="I22" s="16">
        <v>0.25</v>
      </c>
      <c r="J22" s="16">
        <v>0.25</v>
      </c>
      <c r="K22" s="21"/>
    </row>
    <row r="23" spans="2:11" x14ac:dyDescent="0.25">
      <c r="B23" s="9" t="s">
        <v>20</v>
      </c>
      <c r="C23" s="10" t="s">
        <v>21</v>
      </c>
      <c r="D23" s="11">
        <f>820356.92*1.2235</f>
        <v>1003706.6916200001</v>
      </c>
      <c r="E23" s="12"/>
      <c r="F23" s="12"/>
      <c r="G23" s="16">
        <v>0.5</v>
      </c>
      <c r="H23" s="16">
        <v>0.3</v>
      </c>
      <c r="I23" s="16">
        <v>0.2</v>
      </c>
      <c r="J23" s="13"/>
      <c r="K23" s="21"/>
    </row>
    <row r="24" spans="2:11" x14ac:dyDescent="0.25">
      <c r="B24" s="9" t="s">
        <v>22</v>
      </c>
      <c r="C24" s="10" t="s">
        <v>23</v>
      </c>
      <c r="D24" s="11">
        <f>23846.28*1.2235</f>
        <v>29175.923579999999</v>
      </c>
      <c r="E24" s="13"/>
      <c r="F24" s="13"/>
      <c r="G24" s="13"/>
      <c r="H24" s="16">
        <v>0.2</v>
      </c>
      <c r="I24" s="16">
        <v>0.6</v>
      </c>
      <c r="J24" s="16">
        <v>0.2</v>
      </c>
      <c r="K24" s="21"/>
    </row>
    <row r="25" spans="2:11" x14ac:dyDescent="0.25">
      <c r="B25" s="9" t="s">
        <v>24</v>
      </c>
      <c r="C25" s="10" t="s">
        <v>32</v>
      </c>
      <c r="D25" s="11">
        <f>72731*1.2235</f>
        <v>88986.378500000006</v>
      </c>
      <c r="E25" s="17">
        <v>2.7E-2</v>
      </c>
      <c r="F25" s="17">
        <v>5.6000000000000001E-2</v>
      </c>
      <c r="G25" s="16">
        <v>0.41</v>
      </c>
      <c r="H25" s="16">
        <v>0.28999999999999998</v>
      </c>
      <c r="I25" s="16">
        <v>0.19</v>
      </c>
      <c r="J25" s="18">
        <v>2.7E-2</v>
      </c>
      <c r="K25" s="21"/>
    </row>
    <row r="26" spans="2:11" ht="15" customHeight="1" x14ac:dyDescent="0.25">
      <c r="B26" s="9" t="s">
        <v>28</v>
      </c>
      <c r="C26" s="10" t="s">
        <v>27</v>
      </c>
      <c r="D26" s="11"/>
      <c r="E26" s="13"/>
      <c r="F26" s="13"/>
      <c r="G26" s="13"/>
      <c r="H26" s="13"/>
      <c r="I26" s="13"/>
      <c r="J26" s="13"/>
      <c r="K26" s="22">
        <v>1</v>
      </c>
    </row>
    <row r="27" spans="2:11" ht="16.5" thickBot="1" x14ac:dyDescent="0.3">
      <c r="B27" s="23"/>
      <c r="C27" s="27" t="s">
        <v>29</v>
      </c>
      <c r="D27" s="24">
        <f>SUM(D14:D26)</f>
        <v>1360212.9112000002</v>
      </c>
      <c r="E27" s="25">
        <f>SUMPRODUCT(D14:D25,E14:E25)</f>
        <v>51929.640602499996</v>
      </c>
      <c r="F27" s="25">
        <f>SUMPRODUCT(D14:D25,F14:F25)</f>
        <v>46446.193172250009</v>
      </c>
      <c r="G27" s="25">
        <f>SUMPRODUCT(D14:D25,G14:G25)</f>
        <v>576034.87695725006</v>
      </c>
      <c r="H27" s="25">
        <f>SUMPRODUCT(D14:D25,H14:H25)</f>
        <v>395286.86714225</v>
      </c>
      <c r="I27" s="25">
        <f>SUMPRODUCT(D14:D25,I14:I25)</f>
        <v>270653.88526999997</v>
      </c>
      <c r="J27" s="25">
        <f>SUMPRODUCT(E14:E25,J14:J25)</f>
        <v>7.2899999999999994E-4</v>
      </c>
      <c r="K27" s="26">
        <f>SUMPRODUCT(D14:D25,J14:J25)</f>
        <v>19861.448055749996</v>
      </c>
    </row>
    <row r="36" spans="2:15" ht="96" customHeight="1" x14ac:dyDescent="0.25">
      <c r="O36" s="78"/>
    </row>
    <row r="39" spans="2:15" ht="15.75" thickBot="1" x14ac:dyDescent="0.3"/>
    <row r="40" spans="2:15" ht="11.25" customHeight="1" x14ac:dyDescent="0.25">
      <c r="B40" s="50"/>
      <c r="C40" s="51"/>
      <c r="D40" s="51"/>
      <c r="E40" s="51"/>
      <c r="F40" s="51"/>
      <c r="G40" s="51"/>
      <c r="H40" s="51"/>
      <c r="I40" s="51"/>
      <c r="J40" s="51"/>
      <c r="K40" s="52"/>
    </row>
    <row r="41" spans="2:15" ht="39.75" customHeight="1" thickBot="1" x14ac:dyDescent="0.3">
      <c r="B41" s="53"/>
      <c r="C41" s="54"/>
      <c r="D41" s="54"/>
      <c r="E41" s="54"/>
      <c r="F41" s="54"/>
      <c r="G41" s="54"/>
      <c r="H41" s="54"/>
      <c r="I41" s="54"/>
      <c r="J41" s="54"/>
      <c r="K41" s="55"/>
    </row>
    <row r="42" spans="2:15" ht="16.5" thickBot="1" x14ac:dyDescent="0.3">
      <c r="B42" s="56" t="s">
        <v>30</v>
      </c>
      <c r="C42" s="57"/>
      <c r="D42" s="57"/>
      <c r="E42" s="57"/>
      <c r="F42" s="57"/>
      <c r="G42" s="57"/>
      <c r="H42" s="57"/>
      <c r="I42" s="57"/>
      <c r="J42" s="57"/>
      <c r="K42" s="58"/>
    </row>
    <row r="43" spans="2:15" ht="8.25" customHeight="1" x14ac:dyDescent="0.25">
      <c r="B43" s="59" t="s">
        <v>31</v>
      </c>
      <c r="C43" s="60"/>
      <c r="D43" s="60"/>
      <c r="E43" s="60"/>
      <c r="F43" s="60"/>
      <c r="G43" s="60"/>
      <c r="H43" s="60"/>
      <c r="I43" s="60"/>
      <c r="J43" s="60"/>
      <c r="K43" s="61"/>
    </row>
    <row r="44" spans="2:15" ht="8.25" customHeight="1" x14ac:dyDescent="0.25">
      <c r="B44" s="62"/>
      <c r="C44" s="63"/>
      <c r="D44" s="63"/>
      <c r="E44" s="63"/>
      <c r="F44" s="63"/>
      <c r="G44" s="63"/>
      <c r="H44" s="63"/>
      <c r="I44" s="63"/>
      <c r="J44" s="63"/>
      <c r="K44" s="64"/>
    </row>
    <row r="45" spans="2:15" ht="8.25" customHeight="1" x14ac:dyDescent="0.25">
      <c r="B45" s="62"/>
      <c r="C45" s="63"/>
      <c r="D45" s="63"/>
      <c r="E45" s="63"/>
      <c r="F45" s="63"/>
      <c r="G45" s="63"/>
      <c r="H45" s="63"/>
      <c r="I45" s="63"/>
      <c r="J45" s="63"/>
      <c r="K45" s="64"/>
    </row>
    <row r="46" spans="2:15" ht="12" customHeight="1" thickBot="1" x14ac:dyDescent="0.3">
      <c r="B46" s="1"/>
      <c r="C46" s="2"/>
      <c r="D46" s="2"/>
      <c r="E46" s="2"/>
      <c r="F46" s="2"/>
      <c r="G46" s="2"/>
      <c r="H46" s="2"/>
      <c r="I46" s="2"/>
      <c r="J46" s="65"/>
      <c r="K46" s="66"/>
    </row>
    <row r="47" spans="2:15" x14ac:dyDescent="0.25">
      <c r="B47" s="47" t="s">
        <v>0</v>
      </c>
      <c r="C47" s="76" t="s">
        <v>1</v>
      </c>
      <c r="D47" s="74"/>
      <c r="E47" s="68" t="s">
        <v>26</v>
      </c>
      <c r="F47" s="69"/>
      <c r="G47" s="69"/>
      <c r="H47" s="69"/>
      <c r="I47" s="69"/>
      <c r="J47" s="69"/>
      <c r="K47" s="70"/>
    </row>
    <row r="48" spans="2:15" ht="15.75" thickBot="1" x14ac:dyDescent="0.3">
      <c r="B48" s="48"/>
      <c r="C48" s="77"/>
      <c r="D48" s="75"/>
      <c r="E48" s="3">
        <v>30</v>
      </c>
      <c r="F48" s="3">
        <v>60</v>
      </c>
      <c r="G48" s="3">
        <v>90</v>
      </c>
      <c r="H48" s="3">
        <v>120</v>
      </c>
      <c r="I48" s="3">
        <v>150</v>
      </c>
      <c r="J48" s="3">
        <v>180</v>
      </c>
      <c r="K48" s="40">
        <v>225</v>
      </c>
    </row>
    <row r="49" spans="2:11" x14ac:dyDescent="0.25">
      <c r="B49" s="30" t="s">
        <v>2</v>
      </c>
      <c r="C49" s="45" t="s">
        <v>3</v>
      </c>
      <c r="D49" s="41"/>
      <c r="E49" s="33">
        <v>1</v>
      </c>
      <c r="F49" s="8"/>
      <c r="G49" s="8"/>
      <c r="H49" s="8"/>
      <c r="I49" s="8"/>
      <c r="J49" s="8"/>
      <c r="K49" s="20"/>
    </row>
    <row r="50" spans="2:11" x14ac:dyDescent="0.25">
      <c r="B50" s="31" t="s">
        <v>4</v>
      </c>
      <c r="C50" s="42" t="s">
        <v>5</v>
      </c>
      <c r="D50" s="43"/>
      <c r="E50" s="34">
        <v>0.15</v>
      </c>
      <c r="F50" s="15">
        <v>0.45</v>
      </c>
      <c r="G50" s="16">
        <v>0.25</v>
      </c>
      <c r="H50" s="16">
        <v>0.15</v>
      </c>
      <c r="I50" s="13"/>
      <c r="J50" s="13"/>
      <c r="K50" s="21"/>
    </row>
    <row r="51" spans="2:11" x14ac:dyDescent="0.25">
      <c r="B51" s="31" t="s">
        <v>6</v>
      </c>
      <c r="C51" s="42" t="s">
        <v>7</v>
      </c>
      <c r="D51" s="43"/>
      <c r="E51" s="35">
        <v>0.1</v>
      </c>
      <c r="F51" s="16">
        <v>0.45</v>
      </c>
      <c r="G51" s="16">
        <v>0.45</v>
      </c>
      <c r="H51" s="13"/>
      <c r="I51" s="13"/>
      <c r="J51" s="13"/>
      <c r="K51" s="21"/>
    </row>
    <row r="52" spans="2:11" x14ac:dyDescent="0.25">
      <c r="B52" s="31" t="s">
        <v>8</v>
      </c>
      <c r="C52" s="42" t="s">
        <v>9</v>
      </c>
      <c r="D52" s="43"/>
      <c r="E52" s="36"/>
      <c r="F52" s="15">
        <v>0.1</v>
      </c>
      <c r="G52" s="16">
        <v>0.1</v>
      </c>
      <c r="H52" s="16">
        <v>0.8</v>
      </c>
      <c r="I52" s="13"/>
      <c r="J52" s="13"/>
      <c r="K52" s="21"/>
    </row>
    <row r="53" spans="2:11" x14ac:dyDescent="0.25">
      <c r="B53" s="31" t="s">
        <v>10</v>
      </c>
      <c r="C53" s="42" t="s">
        <v>11</v>
      </c>
      <c r="D53" s="43"/>
      <c r="E53" s="37"/>
      <c r="F53" s="13"/>
      <c r="G53" s="13"/>
      <c r="H53" s="16">
        <v>0.6</v>
      </c>
      <c r="I53" s="16">
        <v>0.4</v>
      </c>
      <c r="J53" s="13"/>
      <c r="K53" s="21"/>
    </row>
    <row r="54" spans="2:11" x14ac:dyDescent="0.25">
      <c r="B54" s="31" t="s">
        <v>12</v>
      </c>
      <c r="C54" s="42" t="s">
        <v>13</v>
      </c>
      <c r="D54" s="43"/>
      <c r="E54" s="36"/>
      <c r="F54" s="12"/>
      <c r="G54" s="13"/>
      <c r="H54" s="16">
        <v>0.1</v>
      </c>
      <c r="I54" s="16">
        <v>0.75</v>
      </c>
      <c r="J54" s="16">
        <v>0.15</v>
      </c>
      <c r="K54" s="21"/>
    </row>
    <row r="55" spans="2:11" x14ac:dyDescent="0.25">
      <c r="B55" s="31" t="s">
        <v>14</v>
      </c>
      <c r="C55" s="42" t="s">
        <v>15</v>
      </c>
      <c r="D55" s="43"/>
      <c r="E55" s="37"/>
      <c r="F55" s="16">
        <v>0.5</v>
      </c>
      <c r="G55" s="16">
        <v>0.5</v>
      </c>
      <c r="H55" s="13"/>
      <c r="I55" s="13"/>
      <c r="J55" s="13"/>
      <c r="K55" s="21"/>
    </row>
    <row r="56" spans="2:11" x14ac:dyDescent="0.25">
      <c r="B56" s="31" t="s">
        <v>16</v>
      </c>
      <c r="C56" s="42" t="s">
        <v>17</v>
      </c>
      <c r="D56" s="43"/>
      <c r="E56" s="36"/>
      <c r="F56" s="12"/>
      <c r="G56" s="13"/>
      <c r="H56" s="16">
        <v>0.25</v>
      </c>
      <c r="I56" s="16">
        <v>0.45</v>
      </c>
      <c r="J56" s="16">
        <v>0.3</v>
      </c>
      <c r="K56" s="21"/>
    </row>
    <row r="57" spans="2:11" x14ac:dyDescent="0.25">
      <c r="B57" s="31" t="s">
        <v>18</v>
      </c>
      <c r="C57" s="42" t="s">
        <v>19</v>
      </c>
      <c r="D57" s="43"/>
      <c r="E57" s="37"/>
      <c r="F57" s="13"/>
      <c r="G57" s="13"/>
      <c r="H57" s="16">
        <v>0.5</v>
      </c>
      <c r="I57" s="16">
        <v>0.25</v>
      </c>
      <c r="J57" s="16">
        <v>0.25</v>
      </c>
      <c r="K57" s="21"/>
    </row>
    <row r="58" spans="2:11" x14ac:dyDescent="0.25">
      <c r="B58" s="31" t="s">
        <v>20</v>
      </c>
      <c r="C58" s="42" t="s">
        <v>21</v>
      </c>
      <c r="D58" s="43"/>
      <c r="E58" s="36"/>
      <c r="F58" s="12"/>
      <c r="G58" s="16">
        <v>0.5</v>
      </c>
      <c r="H58" s="16">
        <v>0.3</v>
      </c>
      <c r="I58" s="16">
        <v>0.2</v>
      </c>
      <c r="J58" s="13"/>
      <c r="K58" s="21"/>
    </row>
    <row r="59" spans="2:11" x14ac:dyDescent="0.25">
      <c r="B59" s="31" t="s">
        <v>22</v>
      </c>
      <c r="C59" s="42" t="s">
        <v>23</v>
      </c>
      <c r="D59" s="43"/>
      <c r="E59" s="37"/>
      <c r="F59" s="13"/>
      <c r="G59" s="13"/>
      <c r="H59" s="16">
        <v>0.2</v>
      </c>
      <c r="I59" s="16">
        <v>0.6</v>
      </c>
      <c r="J59" s="16">
        <v>0.2</v>
      </c>
      <c r="K59" s="21"/>
    </row>
    <row r="60" spans="2:11" x14ac:dyDescent="0.25">
      <c r="B60" s="31" t="s">
        <v>24</v>
      </c>
      <c r="C60" s="42" t="s">
        <v>32</v>
      </c>
      <c r="D60" s="43"/>
      <c r="E60" s="38">
        <v>2.7E-2</v>
      </c>
      <c r="F60" s="17">
        <v>5.6000000000000001E-2</v>
      </c>
      <c r="G60" s="16">
        <v>0.41</v>
      </c>
      <c r="H60" s="16">
        <v>0.28999999999999998</v>
      </c>
      <c r="I60" s="16">
        <v>0.19</v>
      </c>
      <c r="J60" s="18">
        <v>2.7E-2</v>
      </c>
      <c r="K60" s="21"/>
    </row>
    <row r="61" spans="2:11" ht="15" customHeight="1" thickBot="1" x14ac:dyDescent="0.3">
      <c r="B61" s="32" t="s">
        <v>28</v>
      </c>
      <c r="C61" s="44" t="s">
        <v>27</v>
      </c>
      <c r="D61" s="46"/>
      <c r="E61" s="39"/>
      <c r="F61" s="28"/>
      <c r="G61" s="28"/>
      <c r="H61" s="28"/>
      <c r="I61" s="28"/>
      <c r="J61" s="28"/>
      <c r="K61" s="29">
        <v>1</v>
      </c>
    </row>
  </sheetData>
  <mergeCells count="16">
    <mergeCell ref="B5:K6"/>
    <mergeCell ref="B7:K7"/>
    <mergeCell ref="B8:K10"/>
    <mergeCell ref="B12:B13"/>
    <mergeCell ref="C12:C13"/>
    <mergeCell ref="E12:K12"/>
    <mergeCell ref="D12:D13"/>
    <mergeCell ref="J11:K11"/>
    <mergeCell ref="B47:B48"/>
    <mergeCell ref="C47:C48"/>
    <mergeCell ref="B40:K41"/>
    <mergeCell ref="B42:K42"/>
    <mergeCell ref="B43:K45"/>
    <mergeCell ref="J46:K46"/>
    <mergeCell ref="D47:D48"/>
    <mergeCell ref="E47:K4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GORC</dc:creator>
  <cp:lastModifiedBy>Uenf</cp:lastModifiedBy>
  <cp:lastPrinted>2024-07-01T18:22:09Z</cp:lastPrinted>
  <dcterms:created xsi:type="dcterms:W3CDTF">2023-09-26T14:07:44Z</dcterms:created>
  <dcterms:modified xsi:type="dcterms:W3CDTF">2024-07-01T18:27:53Z</dcterms:modified>
</cp:coreProperties>
</file>