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Plan Sem Deson" sheetId="1" r:id="rId1"/>
  </sheets>
  <definedNames>
    <definedName name="_xlnm.Print_Area" localSheetId="0">'Plan Sem Deson'!$B$1:$H$116</definedName>
  </definedNames>
  <calcPr calcId="145621"/>
</workbook>
</file>

<file path=xl/calcChain.xml><?xml version="1.0" encoding="utf-8"?>
<calcChain xmlns="http://schemas.openxmlformats.org/spreadsheetml/2006/main">
  <c r="H113" i="1" l="1"/>
  <c r="H15" i="1" l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31" i="1"/>
  <c r="H32" i="1"/>
  <c r="H34" i="1"/>
  <c r="H35" i="1"/>
  <c r="H36" i="1"/>
  <c r="H37" i="1"/>
  <c r="H39" i="1"/>
  <c r="H40" i="1"/>
  <c r="H41" i="1"/>
  <c r="H43" i="1"/>
  <c r="H44" i="1"/>
  <c r="H46" i="1"/>
  <c r="H47" i="1"/>
  <c r="H48" i="1"/>
  <c r="H49" i="1"/>
  <c r="H51" i="1"/>
  <c r="H52" i="1"/>
  <c r="H53" i="1"/>
  <c r="H54" i="1"/>
  <c r="H55" i="1"/>
  <c r="H56" i="1"/>
  <c r="H57" i="1"/>
  <c r="H59" i="1"/>
  <c r="H60" i="1"/>
  <c r="H61" i="1"/>
  <c r="H62" i="1"/>
  <c r="H64" i="1"/>
  <c r="H65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9" i="1"/>
  <c r="H110" i="1"/>
  <c r="H111" i="1"/>
  <c r="H112" i="1"/>
  <c r="H14" i="1"/>
  <c r="H108" i="1" l="1"/>
  <c r="H66" i="1"/>
  <c r="H13" i="1"/>
  <c r="H58" i="1"/>
  <c r="H27" i="1"/>
  <c r="H33" i="1"/>
  <c r="H50" i="1"/>
  <c r="H45" i="1"/>
  <c r="H42" i="1"/>
  <c r="H63" i="1"/>
  <c r="H38" i="1"/>
  <c r="H114" i="1" l="1"/>
  <c r="H115" i="1" l="1"/>
  <c r="H116" i="1" s="1"/>
  <c r="H120" i="1"/>
  <c r="H121" i="1" s="1"/>
</calcChain>
</file>

<file path=xl/sharedStrings.xml><?xml version="1.0" encoding="utf-8"?>
<sst xmlns="http://schemas.openxmlformats.org/spreadsheetml/2006/main" count="398" uniqueCount="307">
  <si>
    <t>Governo do Estado do Rio de Janeiro</t>
  </si>
  <si>
    <t>Secretaria de Estado de Ciência e Tecnologia</t>
  </si>
  <si>
    <t>Universidade Estadual do Norte Fluminense Darcy Ribeiro</t>
  </si>
  <si>
    <t>PREFEITURA DA UENF</t>
  </si>
  <si>
    <t>GPENG - Gerência de Projetos de Engenharia</t>
  </si>
  <si>
    <t>Planilha Sem Desoneração</t>
  </si>
  <si>
    <t>ITEM</t>
  </si>
  <si>
    <t>CÓDIGO</t>
  </si>
  <si>
    <t>DESCRIÇÃO</t>
  </si>
  <si>
    <t>QUANT.</t>
  </si>
  <si>
    <t>UNID.</t>
  </si>
  <si>
    <t>P.UNIT. (R$) s/deson.</t>
  </si>
  <si>
    <t>P.TOTAL (R$) s/deson.</t>
  </si>
  <si>
    <t>01.0</t>
  </si>
  <si>
    <t>Serviços Preliminares, Demolições e Retiradas</t>
  </si>
  <si>
    <t>01.01</t>
  </si>
  <si>
    <t>02.020.0002-0</t>
  </si>
  <si>
    <t>01.02</t>
  </si>
  <si>
    <t>02.004.0001-0</t>
  </si>
  <si>
    <t>01.03</t>
  </si>
  <si>
    <t>02.006.0050-0</t>
  </si>
  <si>
    <t>01.04</t>
  </si>
  <si>
    <t>02.016.0001-0</t>
  </si>
  <si>
    <t>01.05</t>
  </si>
  <si>
    <t>02.015.0001-0</t>
  </si>
  <si>
    <t>01.06</t>
  </si>
  <si>
    <t>01.018.0001-0</t>
  </si>
  <si>
    <t>01.07</t>
  </si>
  <si>
    <t>05.001.0001-0</t>
  </si>
  <si>
    <t>01.08</t>
  </si>
  <si>
    <t>05.002.0006-1</t>
  </si>
  <si>
    <t>01.09</t>
  </si>
  <si>
    <t>05.001.0142-0</t>
  </si>
  <si>
    <t>01.10</t>
  </si>
  <si>
    <t>04.014.0095-0</t>
  </si>
  <si>
    <t>01.11</t>
  </si>
  <si>
    <t>05.105.0112-0</t>
  </si>
  <si>
    <t>01.12</t>
  </si>
  <si>
    <t>05.105.0115-0</t>
  </si>
  <si>
    <t>01.13</t>
  </si>
  <si>
    <t>19.004.0056-2</t>
  </si>
  <si>
    <t>02.0</t>
  </si>
  <si>
    <t>Escavações e Reaterros</t>
  </si>
  <si>
    <t>02.01</t>
  </si>
  <si>
    <t>03.001.0001-1</t>
  </si>
  <si>
    <t>02.03</t>
  </si>
  <si>
    <t>03.013.0001-1</t>
  </si>
  <si>
    <t>02.04</t>
  </si>
  <si>
    <t>03.009.0030-0</t>
  </si>
  <si>
    <t>02.05</t>
  </si>
  <si>
    <t>04.005.0141-0</t>
  </si>
  <si>
    <t>04.006.0010-0</t>
  </si>
  <si>
    <t>03.0</t>
  </si>
  <si>
    <t>Estruturas de Concreto Armado - INFRAESTRUTURA</t>
  </si>
  <si>
    <t>03.01</t>
  </si>
  <si>
    <t>01.001.0076-0</t>
  </si>
  <si>
    <t>03.02</t>
  </si>
  <si>
    <t>11.003.0005-1</t>
  </si>
  <si>
    <t>03.03</t>
  </si>
  <si>
    <t>11.003.0001-1</t>
  </si>
  <si>
    <t>03.04</t>
  </si>
  <si>
    <t>11.013.0135-0</t>
  </si>
  <si>
    <t>Estruturas de Concreto Armado  -SUPERESTRUTURA</t>
  </si>
  <si>
    <t>04.02</t>
  </si>
  <si>
    <t>04.03</t>
  </si>
  <si>
    <t>11.004.0038-1</t>
  </si>
  <si>
    <t>11.030.0055-0</t>
  </si>
  <si>
    <t>05.0</t>
  </si>
  <si>
    <t>Alvenarias e Revestimentos</t>
  </si>
  <si>
    <t>05.01</t>
  </si>
  <si>
    <t>12.003.0240-0</t>
  </si>
  <si>
    <t>05.02</t>
  </si>
  <si>
    <t>13.001.0065-1</t>
  </si>
  <si>
    <t>06.0</t>
  </si>
  <si>
    <t>Pavimentações</t>
  </si>
  <si>
    <t>06.01</t>
  </si>
  <si>
    <t>13.301.0131-0</t>
  </si>
  <si>
    <t>06.02</t>
  </si>
  <si>
    <t>11.023.0002-0</t>
  </si>
  <si>
    <t>06.03</t>
  </si>
  <si>
    <t>11.011.0040-0</t>
  </si>
  <si>
    <t>06.04</t>
  </si>
  <si>
    <t>11.025.0009-0</t>
  </si>
  <si>
    <t>07.0</t>
  </si>
  <si>
    <t>Coberturas e Impermeabilizações</t>
  </si>
  <si>
    <t>07.01</t>
  </si>
  <si>
    <t>13.301.0132-0</t>
  </si>
  <si>
    <t>07.02</t>
  </si>
  <si>
    <t>16.020.0002-0</t>
  </si>
  <si>
    <t>07.03</t>
  </si>
  <si>
    <t>13.370.0060-0</t>
  </si>
  <si>
    <t>07.04</t>
  </si>
  <si>
    <t>16.001.0060-0</t>
  </si>
  <si>
    <t>07.05</t>
  </si>
  <si>
    <t>16.001.0086-0</t>
  </si>
  <si>
    <t>07.06</t>
  </si>
  <si>
    <t>16.004.0015-0</t>
  </si>
  <si>
    <t>07.07</t>
  </si>
  <si>
    <t>16.005.0028-0</t>
  </si>
  <si>
    <t>08.0</t>
  </si>
  <si>
    <t>Esquadrias e Ferragens</t>
  </si>
  <si>
    <t>08.01</t>
  </si>
  <si>
    <t>14.003.0226-0</t>
  </si>
  <si>
    <t>08.02</t>
  </si>
  <si>
    <t>14.003.0161-0</t>
  </si>
  <si>
    <t>08.04</t>
  </si>
  <si>
    <t>14.002.0084-0</t>
  </si>
  <si>
    <t>14.007.0266-0</t>
  </si>
  <si>
    <t>09.0</t>
  </si>
  <si>
    <t>Águas Pluviais</t>
  </si>
  <si>
    <t>09.01</t>
  </si>
  <si>
    <t>15.036.0088-0</t>
  </si>
  <si>
    <t>09.02</t>
  </si>
  <si>
    <t>15.003.0178-0</t>
  </si>
  <si>
    <t>10.0</t>
  </si>
  <si>
    <t>Instalações Elétricas</t>
  </si>
  <si>
    <t>10.01</t>
  </si>
  <si>
    <t>10.02</t>
  </si>
  <si>
    <t>10.03</t>
  </si>
  <si>
    <t>10.04</t>
  </si>
  <si>
    <t>18.028.0040-0</t>
  </si>
  <si>
    <t>10.05</t>
  </si>
  <si>
    <t>15.008.0199-0</t>
  </si>
  <si>
    <t>10.06</t>
  </si>
  <si>
    <t>15.008.0250-0</t>
  </si>
  <si>
    <t>10.07</t>
  </si>
  <si>
    <t>15.009.0143-0</t>
  </si>
  <si>
    <t>10.08</t>
  </si>
  <si>
    <t>15.009.0140-0</t>
  </si>
  <si>
    <t>10.09</t>
  </si>
  <si>
    <t>15.009.0130-0</t>
  </si>
  <si>
    <t>10.10</t>
  </si>
  <si>
    <t>15.018.0133-0</t>
  </si>
  <si>
    <t>10.11</t>
  </si>
  <si>
    <t>15.007.0208-0</t>
  </si>
  <si>
    <t>10.12</t>
  </si>
  <si>
    <t>15.007.0338-0</t>
  </si>
  <si>
    <t>10.13</t>
  </si>
  <si>
    <t>15.007.0351-0</t>
  </si>
  <si>
    <t>10.14</t>
  </si>
  <si>
    <t>15.007.0340-0</t>
  </si>
  <si>
    <t>10.15</t>
  </si>
  <si>
    <t>14.002.0162-0</t>
  </si>
  <si>
    <t>10.16</t>
  </si>
  <si>
    <t>15.018.0120-0</t>
  </si>
  <si>
    <t>10.17</t>
  </si>
  <si>
    <t>15.017.0325-0</t>
  </si>
  <si>
    <t>10.18</t>
  </si>
  <si>
    <t>15.017.0235-0</t>
  </si>
  <si>
    <t>10.19</t>
  </si>
  <si>
    <t>15.017.0310-0</t>
  </si>
  <si>
    <t>10.20</t>
  </si>
  <si>
    <t>15.017.0285-0</t>
  </si>
  <si>
    <t>10.21</t>
  </si>
  <si>
    <t>15.007.0218-0</t>
  </si>
  <si>
    <t>10.22</t>
  </si>
  <si>
    <t>05.054.0015-0</t>
  </si>
  <si>
    <t>10.23</t>
  </si>
  <si>
    <t>18.032.0014-0</t>
  </si>
  <si>
    <t>10.24</t>
  </si>
  <si>
    <t>10.014.0021-0</t>
  </si>
  <si>
    <t>10.25</t>
  </si>
  <si>
    <t>15.007.0600-0</t>
  </si>
  <si>
    <t>10.26</t>
  </si>
  <si>
    <t>15.007.0570-0</t>
  </si>
  <si>
    <t>10.27</t>
  </si>
  <si>
    <t>15.007.0575-0</t>
  </si>
  <si>
    <t>10.28</t>
  </si>
  <si>
    <t>15.003.0391-0</t>
  </si>
  <si>
    <t>10.29</t>
  </si>
  <si>
    <t>15.003.0392-0</t>
  </si>
  <si>
    <t>10.30</t>
  </si>
  <si>
    <t>15.036.0062-0</t>
  </si>
  <si>
    <t>10.31</t>
  </si>
  <si>
    <t>15.036.0061-0</t>
  </si>
  <si>
    <t>10.32</t>
  </si>
  <si>
    <t>15.036.0068-0</t>
  </si>
  <si>
    <t>10.33</t>
  </si>
  <si>
    <t>10.34</t>
  </si>
  <si>
    <t>10.35</t>
  </si>
  <si>
    <t>06.069.0050-0</t>
  </si>
  <si>
    <t>10.36</t>
  </si>
  <si>
    <t>10.37</t>
  </si>
  <si>
    <t>06.014.0059-0</t>
  </si>
  <si>
    <t>10.38</t>
  </si>
  <si>
    <t>18.027.0040-0</t>
  </si>
  <si>
    <t>10.39</t>
  </si>
  <si>
    <t>18.027.0098-0</t>
  </si>
  <si>
    <t>10.40</t>
  </si>
  <si>
    <t>15.007.0410-0</t>
  </si>
  <si>
    <t>10.41</t>
  </si>
  <si>
    <t xml:space="preserve">UN </t>
  </si>
  <si>
    <t>MERCADO</t>
  </si>
  <si>
    <t>PAINEL METÁLICO SOBREPOR IP55, EM CHAPA DE AÇO 14, PINTADA COM TINTA EPOXI, COR CINZA CLARO, CHAPARIA DO GABINETE TERÁ  TRATAMENTO QUÍMICO CONTRA CORROSÃO E FERRUGEM ATRAVÉS DE PROCESSO DE FOSFATIZAÇÃO, COM BANDEJAS INTERNAS PARA MONTAGEM NA COR LARANJA, COM BARRAMENTOS P/2000A E DIMENSÕES 1500x800x600mm, ABRIGANDO DISJUNTORES TRIPOLARES EM CAIXA MOLDADA DE 1600A/75KA COM AJUSTE 0,4 A 1,0 x IN (LSIG), 800A/70KA C/AJUSTE 0,4 A 1,0 x IN (LSIG) E 25A/25KA, ESPAÇO RESERVA P/2 DISJUNTORES TRIPOLARES C/MULTIMEDIDOR ELÉTRICO P/MEDIÇÕES DE TENSÃO, CORRENTE E FREEQUÊNCIA, FORNECIMENTO E INSTALAÇÃO.</t>
  </si>
  <si>
    <t>11.0</t>
  </si>
  <si>
    <t>Pinturas</t>
  </si>
  <si>
    <t>11.01</t>
  </si>
  <si>
    <t>17.018.0060-0</t>
  </si>
  <si>
    <t>11.02</t>
  </si>
  <si>
    <t>17.017.0300-1</t>
  </si>
  <si>
    <t>11.03</t>
  </si>
  <si>
    <t>17.018.0110-0</t>
  </si>
  <si>
    <t>12.0</t>
  </si>
  <si>
    <t>12.01</t>
  </si>
  <si>
    <t>05.100.0900-0</t>
  </si>
  <si>
    <t>ADMINISTRAÇÃOLOCAL (7%)</t>
  </si>
  <si>
    <t>TOTAL PARCIAL</t>
  </si>
  <si>
    <t>TOTAL GERAL</t>
  </si>
  <si>
    <t>Adm. Local</t>
  </si>
  <si>
    <t>PLANILHA ORÇAMENTÁRIA - CONSTRUÇÃO SUBESTAÇÃO CENTRO DE CONVENÇÕES - Campus da Uenf</t>
  </si>
  <si>
    <t>PLACA DE IDENTIFICACAO DE OBRA PUBLICA,TIPO BANNER/PLOTTER,CONSTITUIDA POR LONA E IMPRESSAO DIGITAL,INCLUSIVE SUPORTES DE MADEIRA.FORNECIMENTO E COLOCACAO</t>
  </si>
  <si>
    <t xml:space="preserve">M2        </t>
  </si>
  <si>
    <t>BARRACAO DE OBRA,COM PAREDES E PISO DE TABUAS DE MADEIRA DE3ª,COBERTURA DE TELHAS DE FIBROCIMENTO DE 6MM,E INSTALACOES,EXCLUSIVE PINTURA,SENDO REAPROVEITADO 2 VEZES</t>
  </si>
  <si>
    <t>ALUGUEL DE BANHEIRO QUIMICO,PORTATIL,MEDINDO 2,31M ALTURA X1,56M LARGURA E 1,16M PROFUNDIDADE,INCLUSIVE INSTALACAO E RETIRADA DO EQUIPAMENTO,FORNECIMENTO DE QUIMICA DESODORIZANTE,BACTERICIDA E BACTERIOSTATICA,PAPEL HIGIENICO E VEICULO PROPRIO COM UNIDADE MOVEL DE SUCCAO PARA LIMPEZA</t>
  </si>
  <si>
    <t xml:space="preserve">UNXMES    </t>
  </si>
  <si>
    <t>INSTALACAO E LIGACAO PROVISORIA DE ALIMENTACAO DE ENERGIA ELETRICA,EM BAIXA TENSAO,PARA CANTEIRO DE OBRAS,M3-CHAVE 100A,CARGA 3KW,20CV,EXCLUSIVE O FORNECIMENTO DO MEDIDOR</t>
  </si>
  <si>
    <t xml:space="preserve">UN        </t>
  </si>
  <si>
    <t>INSTALACAO E LIGACAO PROVISORIA PARA ABASTECIMENTO DE AGUA EESGOTAMENTO SANITARIO EM CANTEIRO DE OBRAS,INCLUSIVE ESCAVACAO,EXCLUSIVE REPOSICAO DA PAVIMENTACAO DO LOGRADOURO PUBLICO</t>
  </si>
  <si>
    <t>MARCACAO DE OBRA SEM INSTRUMENTO TOPOGRAFICO,CONSIDERADA A PROJECAO HORIZONTAL DA AREA ENVOLVENTE</t>
  </si>
  <si>
    <t>DEMOLICAO MANUAL DE CONCRETO SIMPLES COM EMPILHAMENTO LATERAL DENTRO DO CANTEIRO DE SERVICO</t>
  </si>
  <si>
    <t xml:space="preserve">M3        </t>
  </si>
  <si>
    <t>DEMOLICAO COM EQUIPAMENTO DE AR COMPRIMIDO,DE PAVIMENTACAO DE CONCRETO ASFALTICO,COM 10CM DE ESPESSURA,INCLUSIVE EMPILHAMENTO LATERAL DENTRO DO CANTEIRO DE SERVICO</t>
  </si>
  <si>
    <t>ARRANCAMENTO DE MEIOS-FIOS,DE GRANITO OU CONCRETO,RETOS OU CURVOS,INCLUSIVE EMPILHAMENTO LATERAL DENTRO DO CANTEIRO DE SERVICO</t>
  </si>
  <si>
    <t xml:space="preserve">M         </t>
  </si>
  <si>
    <t>RETIRADA DE ENTULHO DE OBRA COM CACAMBA DE ACO TIPO CONTAINER COM 5M3 DE CAPACIDADE,INCLUSIVE CARREGAMENTO,TRANSPORTE EDESCARREGAMENTO.CUSTO POR UNIDADE DE CACAMBA E INCLUI A TAXA PARA DESCARGA EM LOCAIS AUTORIZADOS</t>
  </si>
  <si>
    <t>MAO-DE-OBRA DE ELETRICISTA,INCLUSIVE ENCARGOS SOCIAIS</t>
  </si>
  <si>
    <t xml:space="preserve">MES       </t>
  </si>
  <si>
    <t>MAO-DE-OBRA DE AJUDANTE,INCLUSIVE ENCARGOS SOCIAIS</t>
  </si>
  <si>
    <t>GUINDASTE ARTICULADO,SOBRE CAMINHAO DIESEL(INCLUSIVE ESTE),MOMENTO MAXIMO DE ELEVACAO 30TXM E CAPACIDADE MAXIMA DE ELEVACAO 8,5T A 3,4M,INCLUSIVE OPERADOR E AUXILIAR</t>
  </si>
  <si>
    <t xml:space="preserve">H         </t>
  </si>
  <si>
    <t>ESCAVACAO MANUAL DE VALA/CAVA EM MATERIAL DE 1ª CATEGORIA (A(AREIA,ARGILA OU PICARRA),ATE 1,50M DE PROFUNDIDADE,EXCLUSIVE ESCORAMENTO E ESGOTAMENTO</t>
  </si>
  <si>
    <t>REATERRO DE VALA/CAVA COMPACTADA A MACO,EM CAMADAS DE 30CM DE ESPESSURA MAXIMA,COM MATERIAL DE BOA QUALIDADE,EXCLUSIVEESTE</t>
  </si>
  <si>
    <t>ATERRO COM MATERIAL DE 1ª CATEGORIA,COMPACTADO MANUALMENTE EM CAMADAS DE 20CM DE MATERIAL APILOADO,PROVENIENTE DE JAZIDADISTANTE ATE 25KM,INCLUSIVE ESCAVACAO,CARGA,TRANSPORTE EM CAMINHAO BASCULANTE,DESCARGA,ESPALHAMENTO E IRRIGACAO MANUAIS</t>
  </si>
  <si>
    <t>TRANSPORTE DE CARGA DE QUALQUER NATUREZA,EXCLUSIVE AS DESPESAS DE CARGA E DESCARGA,TANTO DE ESPERA DO CAMINHAO COMO DO SERVENTE OU EQUIPAMENTO AUXILIAR,A VELOCIDADE MEDIA DE 40KM/H,EM CAMINHAO BASCULANTE A OLEO DIESEL,COM CAPACIDADE UTIL DE12T</t>
  </si>
  <si>
    <t xml:space="preserve">TXKM      </t>
  </si>
  <si>
    <t>CARGA MANUAL E DESCARGA MECANICA DE MATERIAL A GRANEL(AGREGADOS,PEDRA-DE-MAO,PARALELOS,TERRA E ESCOMBROS),COMPREENDENDOOS TEMPOS PARA CARGA,DESCARGA E MANOBRAS DO CAMINHAO BASCULANTE A OLEO DIESEL,COM CAPACIDADE UTIL DE 12T,EMPREGANDO 4 SERVENTES NA CARGA</t>
  </si>
  <si>
    <t xml:space="preserve">T         </t>
  </si>
  <si>
    <t>PERFURACAO MANUAL DE SOLO,A TRADO ATE 8"</t>
  </si>
  <si>
    <t>CONCRETO DOSADO RACIONALMENTE PARA UMA RESISTENCIA CARACTERISTICA A COMPRESSAO DE 25MPA,INCLUSIVE MATERIAIS,TRANSPORTE,PREPARO COM BETONEIRA,LANCAMENTO E ADENSAMENTO</t>
  </si>
  <si>
    <t>CONCRETO DOSADO RACIONALMENTE PARA UMA RESISTENCIA CARACTERISTICA A COMPRESSAO DE 10MPA,INCLUSIVE MATERIAIS,TRANSPORTE,PREPARO COM BETONEIRA,LANCAMENTO E ADENSAMENTO</t>
  </si>
  <si>
    <t>CONCRETO ARMADO,FCK=25MPA,INCLUINDO MATERIAIS PARA 1,00M3 DECONCRETO(IMPORTADO DE USINA)ADENSADO E COLOCADO,12,00M2 DEAREA MOLDADA,FORMAS CONFORME O ITEM 11.004.0022,60KG DE ACOCA-50,INCLUSIVE MAO-DE-OBRA PARA CORTE,DOBRAGEM,MONTAGEM ECOLOCACAO NAS FORMAS,EXCLUSIVE ESCORAMENTO</t>
  </si>
  <si>
    <t>ESCORAMENTO DE FORMAS DE 4,00 ATE 5,00M DE PE DIREITO,COM MADEIRA DE 3ª,TABUAS EMPREGADAS 3 VEZES,PRUMOS 4 VEZES</t>
  </si>
  <si>
    <t>LAJE PRE-MOLDADA BETA 12,PARA SOBRECARGA DE 3,5KN/M2 E VAO DE 4,10M,CONSIDERANDO VIGOTAS,EPS E ARMADURA NEGATIVA,INCLUSIVE CAPEAMENTO DE 4CM DE ESPESSURA,COM CONCRETO FCK=25MPA E ESCORAMENTO,CONFORME ABNT NBR 14859.FORNECIMENTO E MONTAGEM DO CONJUNTO</t>
  </si>
  <si>
    <t>ALVENARIA DE TIJOLOS CERAMICOS FURADOS 10X20X30CM,COMPLEMENTADA COM 6% DE TIJOLOS DE 10X20X20CM,ASSENTES COM ARGAMASSA DE CIMENTO,CAL HIDRATADA ADITIVADA E AREIA,NO TRACO 1:1:8,EMPAREDES DE MEIA VEZ(0,10M),COM VAOS OU ARESTAS,ATE 3,00M DEALTURA E MEDIDA PELA AREA REAL</t>
  </si>
  <si>
    <t>REVESTIMENTO EXTERNO,EMBOCO,DE UMA VEZ,COM ARGAMASSA DE CIMENTO,CAL HIDRATADA ADITIVADA E AREIA,NO TRACO 1:1:12,COM ESPESSURA DE 2,5CM,INCLUSIVE CHAPISCO DE CIMENTO E AREIA,NO TRACO 1:3</t>
  </si>
  <si>
    <t>CONTRAPISO,BASE OU CAMADA REGULARIZADORA,EXECUTADA COM ARGAMASSA DE CIMENTO E AREIA,NO TRACO 1:4,NA ESPESSURA DE 4CM</t>
  </si>
  <si>
    <t>TELA PARA ESTRUTURA DE CONCRETO ARMADO,FORMADA POR FIOS DEACO CA-60,CRUZADAS E SOLDADAS ENTRE SI,FORMANDO MALHAS QUADRADAS DE FIOS COM DIAMETRO DE 4,2MM E ESPACAMENTO ENTRE ELESDE (15X15)CM.FORNECIMENTO</t>
  </si>
  <si>
    <t xml:space="preserve">KG        </t>
  </si>
  <si>
    <t>CORTE,MONTAGEM E COLOCACAO DE TELAS DE ACO CA-60,CRUZADAS ESOLDADAS ENTRE SI,EM PECAS DE CONCRETO</t>
  </si>
  <si>
    <t>CONCRETO BOMBEADO,FCK=25MPA,COMPREENDENDO O FORNECIMENTO DECONCRETO IMPORTADO DE USINA,COLOCACAO NAS FORMAS,ESPALHAMENTO,ADENSAMENTO MECANICO E ACABAMENTO</t>
  </si>
  <si>
    <t>CONTRAPISO,BASE OU CAMADA REGULARIZADORA,EXECUTADA COM ARGAMASSA DE CIMENTO E AREIA,NO TRACO 1:4,NA ESPESSURA DE 5CM</t>
  </si>
  <si>
    <t>IMPERMEABILIZACAO C/MANTA A BASE DE ASFALTO MODIFICADO C/POLIMEROS,CONFORME ABNT NBR 9952,TIPO III-A,C/ESP.4,00M,CONSUMOMINIMO 1,15M2/M2,APLICACAO C/CHAMA MACARICO SOBRE PRIMER ASFALTICO BASE AGUA OU SOLVENTE,CONSUMO 0,40KG/M2,INCL.ESTE,EMSUBSTRATO C/CAIMENTO 1%,EXCL.REGULARIZACAO,CAMADA SEPARADORA E PROTECAO MECANICA.</t>
  </si>
  <si>
    <t>PAVIMENTACAO TIPO PLAQUEAMENTO "IN SITU",PARA PROTECAO DE IMPERMEABILIZACAO,COM PLACAS DE 60X60X2,5CM,FUNDIDAS E REVESTIDAS COM ARGAMASSA DE CIMENTO E AREIA,NO TRACO 1:3,JUNTAS DE2,5CM TOMADAS COM HIDROASFALTO,CIMENTO E AREIA,TRACO 1:1:3,EXCLUSIVE JUNTAS (VIDE ITEM 13.383.0002)</t>
  </si>
  <si>
    <t>MADEIRAMENTO PARA COBERTURA EM TELHAS ONDULADAS,CONSTITUIDODE PECAS DE 3"X3" E 3"X4.1/2",EM MADEIRA SERRADA,SEM TESOURAOU PONTALETE,MEDIDO PELA AREA REAL DO MADEIRAMENTO.FORNECIMENTO E COLOCACAO</t>
  </si>
  <si>
    <t>PONTALETE DE MADEIRA SERRADA,EM PECAS DE 3"X3",VERTICAIS E HORIZONTAIS,PARA COBERTURA DE TELHAS ONDULADAS DE QUALQUER TIPO,MEDIDO PELA AREA REAL DA COBERTURA DO TELHADO.FORNECIMENTO E COLOCACAO</t>
  </si>
  <si>
    <t>COBERTURA EM TELHAS ONDULADAS DE CIMENTO,SEM AMIANTO,REFORCADO COM FIOS SINTETICOS (CRFS),COM ESPESSURA DE 6MM,EXCLUSIVEMADEIRAMENTO.FORNECIMENTO E COLOCACAO</t>
  </si>
  <si>
    <t>RUFO DE GALVALUME COM MEDIDAS APROXIMADAS DE (0,5X300)MM.FORNECIMENTO E COLOCACAO</t>
  </si>
  <si>
    <t>PORTA DE ALUMINIO ANODIZADO EM BRONZE OU PRETO,PERFIL SERIE25,EM VENEZIANA,EXCLUSIVE FECHADURA.FORNECIMENTO E COLOCACAO</t>
  </si>
  <si>
    <t>CAIXILHO FIXO DE ALUMINIO ANODIZADO EM BRONZE OU PRETO,SERIE28,EM VENEZIANA.FORNECIMENTO E COLOCACAO</t>
  </si>
  <si>
    <t>PORTAO EM ESTRUTURA DE TUBOS DE FERRO GALVANIZADO DE 1" E 1.1/2",COM DUAS FOLHAS DE ABRIR,FECHAMENTO COM TELA DE ARAME GALVANIZADO Nº12,MALHA 2",EXCLUSIVE FECHADURA.FORNECIMENTO ECOLOCACAO</t>
  </si>
  <si>
    <t>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CROMADO,EXCLUSIVE DOBRADICA</t>
  </si>
  <si>
    <t>TUBO DE PVC RIGIDO,CONFORME ABNT NBR-5688 DE 100MM,LINHA REFORCADA,SOLDAVEL,INCLUSIVE CONEXOES E EMENDAS,EXCLUSIVE ABERTURA E FECHAMENTO DE RASGO.FORNECIMENTO E ASSENTAMENTO</t>
  </si>
  <si>
    <t>RALO DE COBERTURA SEMI-ESFERICO(TIPO ABACAXI),COM 4".FORNECIMENTO E COLOCACAO</t>
  </si>
  <si>
    <t>TRANSFORMADOR DE DISTRIBUICAO DE 750KVA,ABRIGADA,CLASSE 15KV,REFRIGERACAO A OLEO MINERAL,TENSAO PRIMARIA DE 13,8KV,TENSAO SECUNDARIA DE 220/127V-60HZ,COM ACESSORIOS.FORNECIMENTO ECOLOCACAO</t>
  </si>
  <si>
    <t>CABO DE COBRE COM ISOLACAO SOLIDA EXTRUDADA,COM BAIXA EMISSAO DE FUMACA,UNIPOLAR,1X240MM2,ISOLAMENTO 0,6/1KV,COMPREENDENDO:PREPARO,CORTE E ENFIACAO EM ELETRODUTOS.FORNECIMENTO E COLOCACAO</t>
  </si>
  <si>
    <t>CABO DE COBRE FLEXIVEL COM ISOLAMENTO TERMOPLASTICO,COMPREENDENDO:PREPARO,CORTE E ENFIACAO EM ELETRODUTOS,NA BITOLA DE 120MM2, 0,6/1KV.FORNECIMENTO E COLOCACAO</t>
  </si>
  <si>
    <t>CABO SOLIDO DE COBRE ELETROLITICO NU,TEMPERA MOLE,CLASSE 2,SECAO CIRCULAR DE 50MM2.FORNECIMENTO E COLOCACAO</t>
  </si>
  <si>
    <t>CABO SOLIDO DE COBRE ELETROLITICO NU,TEMPERA MOLE,CLASSE 2,SECAO CIRCULAR DE 35MM2.FORNECIMENTO E COLOCACAO</t>
  </si>
  <si>
    <t>CABO SOLIDO DE COBRE ELETROLITICO NU,TEMPERA MOLE,CLASSE 2,SECAO CIRCULAR DE 16MM2.FORNECIMENTO E COLOCACAO</t>
  </si>
  <si>
    <t>CAIXA POLIMERICA DE INSPECAO DE ATERRAMENTO COM DIAMETRO SUPERIOR DE APROXIMADAMENTE 23CM E ALTURA APROXIMADA DE 25CM,COM TAMPA.FORNECIMENTO E COLOCACAO</t>
  </si>
  <si>
    <t>HASTE PARA ATERRAMENTO,DE COBRE DE 5/8"(16MM),COM 3,00M DE COMPRIMENTO.FORNECIMENTO E COLOCACAO</t>
  </si>
  <si>
    <t>MUFLA TERMINAL,INTERNA OU EXTERNA,PARA CABO SINGELO DE 15KV.FORNECIMENTO E COLOCACAO</t>
  </si>
  <si>
    <t>PARA-RAIO,TIPO VALVULA,PARA 15KV/5KA.FORNECIMENTO E INSTALACAO</t>
  </si>
  <si>
    <t>VERGALHAO DE COBRE DE 3/8".FORNECIMENTO E COLOCACAO</t>
  </si>
  <si>
    <t>GRADE PARA PROTECAO DE SUBESTACAO ELETRICA OU EQUIVALENTE,EMTELA DE ARAME GALVANIZADO Nº12,MALHA DE 1",FORMANDO QUADROSCONTORNADOS POR CANTONEIRAS DE FERRO DE 3/4"X3/4"X1/8",FIXADOS EM MONTANTES DE TUBOS GALVANIZADOS COM DIAMETRO DE 2".FORNECIMENTO E COLOCACAO</t>
  </si>
  <si>
    <t>CAIXA DE EMBUTIR,EM PVC,2"X4",INCLUSIVE BUCHAS E ARRUELAS.FORNECIMENTO E COLOCACAO</t>
  </si>
  <si>
    <t>CONECTOR MECANICO PARAFUSO FENDIDO(SPLIT-BOLT),CORPO E PORCAFABRICADO EM COBRE,PARA CABO DE 16MM2.FORNECIMENTO E COLOCACAO</t>
  </si>
  <si>
    <t>CONECTOR FABRICADO EM BRONZE PARA ATERRAMENTO,PARA FIXACAO DE UM OU DOIS CONDUTORES A SUPERFICIE PLANA,PARA CABOS COM BITOLAS DE 35 A 185MM2.FORNECIMENTO E COLOCACAO</t>
  </si>
  <si>
    <t>TERMINAL MECANICO A COMPRESSAO,FABRICADO EM BRONZE,PARA CABODE 240MM2.FORNECIMENTO E COLOCACAO</t>
  </si>
  <si>
    <t>TERMINAL MECANICO A COMPRESSAO,FABRICADO EM BRONZE,PARA CABODE 70MM2.FORNECIMENTO E COLOCACAO</t>
  </si>
  <si>
    <t>PRESILHA EM LATAO COM FURO DE 7MM.FORNECIMENTO E COLOCACAO</t>
  </si>
  <si>
    <t>PLACA DE ACRILICO,DESENHADA,INDICANDO SANITARIO MASCULINO OUFEMININO,DE (39X19)CM.FORNECIMENTO E COLOCACAO</t>
  </si>
  <si>
    <t>EXTINTOR DE INCENDIO EQUIPADO SOBRERRODAS,COM CARGA DE DIOXIDO DE CARBONO (CO2),CLASSE BC,DE 10KG,CONFORME ABNT NBR 12693.FORNECIMENTO E COLOCACAO</t>
  </si>
  <si>
    <t>CHAPA DE ACO CARBONO,ESPESSURA DE 5/16",PARA USO GERAL.FORNECIMENTO</t>
  </si>
  <si>
    <t>DISJUNTOR TERMOMAGNETICO,TRIPOLAR,DE 10 A 32A,3KA,MODELO DIN,TIPO C.FORNECIMENTO E COLOCACAO</t>
  </si>
  <si>
    <t>DISJUNTOR TERMOMAGNETICO,MONOPOLAR,DE 10 A 32A,3KA,MODELO DIN,TIPO C.FORNECIMENTO E COLOCACAO</t>
  </si>
  <si>
    <t>DISJUNTOR TERMOMAGNETICO,BIPOLAR,DE 10 A 32A,3KA,MODELO DIN,TIPO C.FORNECIMENTO E COLOCACAO</t>
  </si>
  <si>
    <t>ABRACADEIRA DE FIXACAO,TIPO COPO,ESTAMPADA EM CHAPA DE FERROZINCADA,COMPOSTA DE CANOPLA,PARAFUSOS E ABRACADEIRAS PROPRIAMENTE DITA,NO DIAMETRO 3/4".FORNECIMENTO E COLOCACAO</t>
  </si>
  <si>
    <t>ABRACADEIRA DE FIXACAO,TIPO COPO,ESTAMPADA EM CHAPA DE FERROZINCADA,COMPOSTA DE CANOPLA,PARAFUSOS E ABRACADEIRAS PROPRIAMENTE DITA,NO DIAMETRO 1".FORNECIMENTO E COLOCACAO</t>
  </si>
  <si>
    <t>ELETRODUTO DE PVC RIGIDO ROSQUEAVEL DE 1",EXCLUSIVE LUVAS,CURVAS,ABERTURA E FECHAMENTO DE RASGO.FORNECIMENTO E ASSENTAMENTO</t>
  </si>
  <si>
    <t>ELETRODUTO DE PVC RIGIDO ROSQUEAVEL DE 3/4",EXCLUSIVE LUVAS,CURVAS,ABERTURA E FECHAMENTO DE RASGO.FORNECIMENTO E ASSENTAMENTO</t>
  </si>
  <si>
    <t>ELETRODUTO DE PVC RIGIDO ROSQUEAVEL DE 4",EXCLUSIVE LUVAS,CURVAS,ABERTURA E FECHAMENTO DE RASGO.FORNECIMENTO E ASSENTAMENTO</t>
  </si>
  <si>
    <t>DUTO ANELAR FLEXIVEL,NA COR CINZA CONCRETO,SINGELO,DE POLIETILENO DE ALTA DENSIDADE(PEAD),PARA PROTECAO DE CONDUTORES ELETRICOS,COM DIAMETRO NOMINAL DE 6",SENDO O DIAMETRO INTERNODE 138,0MM,COM FIO GUIA DE ACO E FORNECIDO COM 2 PLUGUES(TAMPOES)NAS EXTREMIDADES,LANCADO DIRETAMENTE NO SOLO,INCLUSIVECONEXOES E KIT VEDACAO</t>
  </si>
  <si>
    <t>CAIXA DE PASSAGEM EM ALVENARIA DE TIJOLO MACICO(7X10X20CM),EM PAREDES DE UMA VEZ(0,20M),DE 1,00X1,00X1,00M,EXCLUSIVE TAMPA,UTILIZANDO ARGAMASSA DE CIMENTO E AREIA,NO TRACO 1:4 EM VOLUME,COM FUNDO EM CONCRETO SIMPLES PROVIDO DE CALHA INTERNA,SENDO AS PAREDES REVESTIDAS INTERNAMENTE COM A MESMA ARGAMASSA</t>
  </si>
  <si>
    <t>LUMINARIA DE EMERGENCIA DE SOBREPOR,EM PLASTICO,EQUIPADA COMBATERIA SELADA RECARREGAVEL COM 60 LAMPADAS EM LED. FORNECIMENTO E COLOCACAO</t>
  </si>
  <si>
    <t>LUMINARIA FECHADA (REFLETOR),PARA ILUMINACAO DE QUADRAS DE ESPORTES E AFINS,PARA LAMPADA LED DE 50W,INCLUSIVE ESTA.FORNECIMENTO E COLOCACAO</t>
  </si>
  <si>
    <t>QUADRO DE DISTRIBUICAO DE ENERGIA PARA DISJUNTORES TERMO-MAGNETICOS UNIPOLARES,DE SOBREPOR,COM PORTA E BARRAMENTOS DE FASE,NEUTRO E TERRA,PARA INSTALACAO DE ATE 12 DISJUNTORES SEMDISPOSITIVO PARA CHAVE GERAL.FORNECIMENTO E COLOCACAO</t>
  </si>
  <si>
    <t>PREPARO DE SUPERFICIES NOVAS,COM REVESTIMENTO LISO INTERNO OU EXTERNO,INCLUSIVE LIMPEZA,UMA DEMAO DE SELADOR ACRILICO,DUAS DEMAOS DE MASSA ACRILICA E LIXAMENTOS NECESSARIOS</t>
  </si>
  <si>
    <t>PINTURA INTERNA OU EXTERNA SOBRE FERRO COM TINTA A OLEO BRILHANTE,INCLUSIVE LIXAMENTO,LIMPEZA,UMA DEMAO DE TINTA ANTIOXIDO E DUAS DEMAOS DE ACABAMENTO</t>
  </si>
  <si>
    <t>PINTURA COM TINTA LATEX SEMIBRILHANTE,FOSCA OU ACETINADA,CLASSIFICACAO PREMIUM OU STANDARD,CONFORME ABNT NBR 15079,PARAINTERIOR E EXTERIOR,BRANCA OU COLORIDA,SOBRE TIJOLO,CONCRETOLISO,CIMENTO SEM AMIANTO,E REVESTIMENTO,INCLUSIVE LIXAMENTO,UMA DEMAO DE SELADOR ACRILICO E DUAS DEMAOS DE ACABAMENTO</t>
  </si>
  <si>
    <t>UR</t>
  </si>
  <si>
    <t>04.0</t>
  </si>
  <si>
    <t xml:space="preserve">B.D.I. </t>
  </si>
  <si>
    <t>02.02</t>
  </si>
  <si>
    <t>04.01</t>
  </si>
  <si>
    <t>08.03</t>
  </si>
  <si>
    <t>Administração da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</si>
</sst>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 MT"/>
    </font>
    <font>
      <sz val="8"/>
      <color indexed="8"/>
      <name val="Arial MT"/>
      <family val="2"/>
    </font>
    <font>
      <sz val="8"/>
      <color theme="1"/>
      <name val="Arial MT"/>
    </font>
    <font>
      <sz val="8"/>
      <color theme="1"/>
      <name val="Calibri"/>
      <family val="2"/>
      <scheme val="minor"/>
    </font>
    <font>
      <b/>
      <sz val="10"/>
      <name val="Arial MT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1" xfId="0" applyFont="1" applyFill="1" applyBorder="1" applyAlignment="1">
      <alignment horizontal="left" vertical="top" wrapText="1" indent="1"/>
    </xf>
    <xf numFmtId="0" fontId="5" fillId="0" borderId="1" xfId="0" applyFont="1" applyFill="1" applyBorder="1" applyAlignment="1">
      <alignment horizontal="left" vertical="top" wrapText="1" inden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 indent="1"/>
    </xf>
    <xf numFmtId="4" fontId="6" fillId="0" borderId="0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right" vertical="center"/>
    </xf>
    <xf numFmtId="43" fontId="2" fillId="0" borderId="1" xfId="0" applyNumberFormat="1" applyFont="1" applyBorder="1" applyAlignment="1">
      <alignment horizontal="right" vertical="center"/>
    </xf>
    <xf numFmtId="43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43" fontId="2" fillId="2" borderId="1" xfId="0" applyNumberFormat="1" applyFont="1" applyFill="1" applyBorder="1" applyAlignment="1">
      <alignment horizontal="right"/>
    </xf>
    <xf numFmtId="43" fontId="2" fillId="2" borderId="1" xfId="0" applyNumberFormat="1" applyFont="1" applyFill="1" applyBorder="1" applyAlignment="1">
      <alignment horizontal="right" vertical="center"/>
    </xf>
    <xf numFmtId="43" fontId="2" fillId="0" borderId="6" xfId="0" applyNumberFormat="1" applyFont="1" applyBorder="1" applyAlignment="1">
      <alignment horizontal="right" vertical="center"/>
    </xf>
    <xf numFmtId="43" fontId="2" fillId="2" borderId="9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4" fontId="1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</cellXfs>
  <cellStyles count="1">
    <cellStyle name="Normal" xfId="0" builtinId="0"/>
  </cellStyles>
  <dxfs count="36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</xdr:row>
      <xdr:rowOff>38100</xdr:rowOff>
    </xdr:from>
    <xdr:to>
      <xdr:col>2</xdr:col>
      <xdr:colOff>762000</xdr:colOff>
      <xdr:row>5</xdr:row>
      <xdr:rowOff>95249</xdr:rowOff>
    </xdr:to>
    <xdr:pic>
      <xdr:nvPicPr>
        <xdr:cNvPr id="4" name="il_fi" descr="http://www.guiadoturista.net/cidades/cms/netgallery/media/riodejaneiro/images/brasao-rio-de-janeir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875" y="200025"/>
          <a:ext cx="581025" cy="704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26"/>
  <sheetViews>
    <sheetView tabSelected="1" view="pageBreakPreview" topLeftCell="A106" zoomScaleNormal="100" zoomScaleSheetLayoutView="100" workbookViewId="0">
      <selection activeCell="R15" sqref="R15"/>
    </sheetView>
  </sheetViews>
  <sheetFormatPr defaultRowHeight="12.75"/>
  <cols>
    <col min="1" max="1" width="1.7109375" style="1" customWidth="1"/>
    <col min="2" max="2" width="9.140625" style="2"/>
    <col min="3" max="3" width="13.5703125" style="2" customWidth="1"/>
    <col min="4" max="4" width="54.7109375" style="1" customWidth="1"/>
    <col min="5" max="5" width="9.140625" style="2"/>
    <col min="6" max="6" width="10.28515625" style="2" bestFit="1" customWidth="1"/>
    <col min="7" max="8" width="12.5703125" style="3" customWidth="1"/>
    <col min="9" max="16384" width="9.140625" style="1"/>
  </cols>
  <sheetData>
    <row r="3" spans="2:8">
      <c r="D3" s="1" t="s">
        <v>0</v>
      </c>
    </row>
    <row r="4" spans="2:8">
      <c r="D4" s="1" t="s">
        <v>1</v>
      </c>
    </row>
    <row r="5" spans="2:8">
      <c r="D5" s="1" t="s">
        <v>2</v>
      </c>
    </row>
    <row r="7" spans="2:8">
      <c r="D7" s="1" t="s">
        <v>3</v>
      </c>
      <c r="G7" s="33"/>
      <c r="H7" s="33"/>
    </row>
    <row r="8" spans="2:8">
      <c r="D8" s="1" t="s">
        <v>4</v>
      </c>
      <c r="H8" s="4"/>
    </row>
    <row r="10" spans="2:8">
      <c r="B10" s="35" t="s">
        <v>209</v>
      </c>
      <c r="C10" s="35"/>
      <c r="D10" s="35"/>
      <c r="E10" s="35"/>
      <c r="F10" s="35"/>
      <c r="G10" s="35"/>
      <c r="H10" s="35"/>
    </row>
    <row r="11" spans="2:8">
      <c r="B11" s="34" t="s">
        <v>5</v>
      </c>
      <c r="C11" s="34"/>
      <c r="D11" s="34"/>
      <c r="E11" s="34"/>
      <c r="F11" s="34"/>
    </row>
    <row r="12" spans="2:8" ht="25.5">
      <c r="B12" s="5" t="s">
        <v>6</v>
      </c>
      <c r="C12" s="5" t="s">
        <v>7</v>
      </c>
      <c r="D12" s="5" t="s">
        <v>8</v>
      </c>
      <c r="E12" s="5" t="s">
        <v>9</v>
      </c>
      <c r="F12" s="5" t="s">
        <v>10</v>
      </c>
      <c r="G12" s="6" t="s">
        <v>11</v>
      </c>
      <c r="H12" s="6" t="s">
        <v>12</v>
      </c>
    </row>
    <row r="13" spans="2:8">
      <c r="B13" s="23" t="s">
        <v>13</v>
      </c>
      <c r="C13" s="30" t="s">
        <v>14</v>
      </c>
      <c r="D13" s="31"/>
      <c r="E13" s="31"/>
      <c r="F13" s="31"/>
      <c r="G13" s="32"/>
      <c r="H13" s="26">
        <f>SUM(H14:H26)</f>
        <v>0</v>
      </c>
    </row>
    <row r="14" spans="2:8" ht="45">
      <c r="B14" s="24" t="s">
        <v>15</v>
      </c>
      <c r="C14" s="11" t="s">
        <v>16</v>
      </c>
      <c r="D14" s="12" t="s">
        <v>210</v>
      </c>
      <c r="E14" s="19">
        <v>9</v>
      </c>
      <c r="F14" s="13" t="s">
        <v>211</v>
      </c>
      <c r="G14" s="14"/>
      <c r="H14" s="20">
        <f>TRUNC(E14*G14,2)</f>
        <v>0</v>
      </c>
    </row>
    <row r="15" spans="2:8" ht="33.75">
      <c r="B15" s="24" t="s">
        <v>17</v>
      </c>
      <c r="C15" s="11" t="s">
        <v>18</v>
      </c>
      <c r="D15" s="12" t="s">
        <v>212</v>
      </c>
      <c r="E15" s="19">
        <v>10</v>
      </c>
      <c r="F15" s="13" t="s">
        <v>211</v>
      </c>
      <c r="G15" s="14"/>
      <c r="H15" s="20">
        <f t="shared" ref="H15:H78" si="0">TRUNC(E15*G15,2)</f>
        <v>0</v>
      </c>
    </row>
    <row r="16" spans="2:8" ht="56.25">
      <c r="B16" s="24" t="s">
        <v>19</v>
      </c>
      <c r="C16" s="11" t="s">
        <v>20</v>
      </c>
      <c r="D16" s="12" t="s">
        <v>213</v>
      </c>
      <c r="E16" s="19">
        <v>6</v>
      </c>
      <c r="F16" s="13" t="s">
        <v>214</v>
      </c>
      <c r="G16" s="14"/>
      <c r="H16" s="20">
        <f t="shared" si="0"/>
        <v>0</v>
      </c>
    </row>
    <row r="17" spans="2:8" ht="33.75">
      <c r="B17" s="24" t="s">
        <v>21</v>
      </c>
      <c r="C17" s="11" t="s">
        <v>22</v>
      </c>
      <c r="D17" s="12" t="s">
        <v>215</v>
      </c>
      <c r="E17" s="19">
        <v>1</v>
      </c>
      <c r="F17" s="13" t="s">
        <v>216</v>
      </c>
      <c r="G17" s="14"/>
      <c r="H17" s="20">
        <f t="shared" si="0"/>
        <v>0</v>
      </c>
    </row>
    <row r="18" spans="2:8" ht="45">
      <c r="B18" s="24" t="s">
        <v>23</v>
      </c>
      <c r="C18" s="11" t="s">
        <v>24</v>
      </c>
      <c r="D18" s="12" t="s">
        <v>217</v>
      </c>
      <c r="E18" s="19">
        <v>1</v>
      </c>
      <c r="F18" s="13" t="s">
        <v>216</v>
      </c>
      <c r="G18" s="14"/>
      <c r="H18" s="20">
        <f t="shared" si="0"/>
        <v>0</v>
      </c>
    </row>
    <row r="19" spans="2:8" ht="33.75">
      <c r="B19" s="24" t="s">
        <v>25</v>
      </c>
      <c r="C19" s="11" t="s">
        <v>26</v>
      </c>
      <c r="D19" s="12" t="s">
        <v>218</v>
      </c>
      <c r="E19" s="19">
        <v>71.14</v>
      </c>
      <c r="F19" s="13" t="s">
        <v>211</v>
      </c>
      <c r="G19" s="14"/>
      <c r="H19" s="20">
        <f t="shared" si="0"/>
        <v>0</v>
      </c>
    </row>
    <row r="20" spans="2:8" ht="22.5">
      <c r="B20" s="24" t="s">
        <v>27</v>
      </c>
      <c r="C20" s="11" t="s">
        <v>28</v>
      </c>
      <c r="D20" s="12" t="s">
        <v>219</v>
      </c>
      <c r="E20" s="19">
        <v>2</v>
      </c>
      <c r="F20" s="13" t="s">
        <v>220</v>
      </c>
      <c r="G20" s="14"/>
      <c r="H20" s="20">
        <f t="shared" si="0"/>
        <v>0</v>
      </c>
    </row>
    <row r="21" spans="2:8" ht="45">
      <c r="B21" s="24" t="s">
        <v>29</v>
      </c>
      <c r="C21" s="11" t="s">
        <v>30</v>
      </c>
      <c r="D21" s="12" t="s">
        <v>221</v>
      </c>
      <c r="E21" s="19">
        <v>129.94</v>
      </c>
      <c r="F21" s="13" t="s">
        <v>211</v>
      </c>
      <c r="G21" s="14"/>
      <c r="H21" s="20">
        <f t="shared" si="0"/>
        <v>0</v>
      </c>
    </row>
    <row r="22" spans="2:8" ht="33.75">
      <c r="B22" s="24" t="s">
        <v>31</v>
      </c>
      <c r="C22" s="11" t="s">
        <v>32</v>
      </c>
      <c r="D22" s="12" t="s">
        <v>222</v>
      </c>
      <c r="E22" s="19">
        <v>13.55</v>
      </c>
      <c r="F22" s="13" t="s">
        <v>223</v>
      </c>
      <c r="G22" s="14"/>
      <c r="H22" s="20">
        <f t="shared" si="0"/>
        <v>0</v>
      </c>
    </row>
    <row r="23" spans="2:8" ht="56.25">
      <c r="B23" s="24" t="s">
        <v>33</v>
      </c>
      <c r="C23" s="11" t="s">
        <v>34</v>
      </c>
      <c r="D23" s="12" t="s">
        <v>224</v>
      </c>
      <c r="E23" s="19">
        <v>6</v>
      </c>
      <c r="F23" s="13" t="s">
        <v>216</v>
      </c>
      <c r="G23" s="14"/>
      <c r="H23" s="20">
        <f t="shared" si="0"/>
        <v>0</v>
      </c>
    </row>
    <row r="24" spans="2:8">
      <c r="B24" s="24" t="s">
        <v>35</v>
      </c>
      <c r="C24" s="11" t="s">
        <v>36</v>
      </c>
      <c r="D24" s="12" t="s">
        <v>225</v>
      </c>
      <c r="E24" s="19">
        <v>0.25</v>
      </c>
      <c r="F24" s="13" t="s">
        <v>226</v>
      </c>
      <c r="G24" s="14"/>
      <c r="H24" s="20">
        <f t="shared" si="0"/>
        <v>0</v>
      </c>
    </row>
    <row r="25" spans="2:8">
      <c r="B25" s="24" t="s">
        <v>37</v>
      </c>
      <c r="C25" s="11" t="s">
        <v>38</v>
      </c>
      <c r="D25" s="12" t="s">
        <v>227</v>
      </c>
      <c r="E25" s="19">
        <v>0.75</v>
      </c>
      <c r="F25" s="13" t="s">
        <v>226</v>
      </c>
      <c r="G25" s="14"/>
      <c r="H25" s="20">
        <f t="shared" si="0"/>
        <v>0</v>
      </c>
    </row>
    <row r="26" spans="2:8" ht="33.75">
      <c r="B26" s="24" t="s">
        <v>39</v>
      </c>
      <c r="C26" s="11" t="s">
        <v>40</v>
      </c>
      <c r="D26" s="12" t="s">
        <v>228</v>
      </c>
      <c r="E26" s="19">
        <v>8</v>
      </c>
      <c r="F26" s="13" t="s">
        <v>229</v>
      </c>
      <c r="G26" s="14"/>
      <c r="H26" s="20">
        <f t="shared" si="0"/>
        <v>0</v>
      </c>
    </row>
    <row r="27" spans="2:8">
      <c r="B27" s="23" t="s">
        <v>41</v>
      </c>
      <c r="C27" s="30" t="s">
        <v>42</v>
      </c>
      <c r="D27" s="31"/>
      <c r="E27" s="31"/>
      <c r="F27" s="31"/>
      <c r="G27" s="32"/>
      <c r="H27" s="26">
        <f>SUM(H28:H32)</f>
        <v>0</v>
      </c>
    </row>
    <row r="28" spans="2:8" ht="33.75">
      <c r="B28" s="24" t="s">
        <v>43</v>
      </c>
      <c r="C28" s="11" t="s">
        <v>44</v>
      </c>
      <c r="D28" s="12" t="s">
        <v>230</v>
      </c>
      <c r="E28" s="19">
        <v>110.29</v>
      </c>
      <c r="F28" s="13" t="s">
        <v>220</v>
      </c>
      <c r="G28" s="14"/>
      <c r="H28" s="20">
        <f t="shared" si="0"/>
        <v>0</v>
      </c>
    </row>
    <row r="29" spans="2:8" ht="33.75">
      <c r="B29" s="24" t="s">
        <v>303</v>
      </c>
      <c r="C29" s="11" t="s">
        <v>46</v>
      </c>
      <c r="D29" s="12" t="s">
        <v>231</v>
      </c>
      <c r="E29" s="19">
        <v>97.5</v>
      </c>
      <c r="F29" s="13" t="s">
        <v>220</v>
      </c>
      <c r="G29" s="14"/>
      <c r="H29" s="20">
        <f t="shared" si="0"/>
        <v>0</v>
      </c>
    </row>
    <row r="30" spans="2:8" ht="56.25">
      <c r="B30" s="24" t="s">
        <v>45</v>
      </c>
      <c r="C30" s="11" t="s">
        <v>48</v>
      </c>
      <c r="D30" s="12" t="s">
        <v>232</v>
      </c>
      <c r="E30" s="19">
        <v>21.34</v>
      </c>
      <c r="F30" s="13" t="s">
        <v>220</v>
      </c>
      <c r="G30" s="14"/>
      <c r="H30" s="20">
        <f t="shared" si="0"/>
        <v>0</v>
      </c>
    </row>
    <row r="31" spans="2:8" ht="56.25">
      <c r="B31" s="24" t="s">
        <v>47</v>
      </c>
      <c r="C31" s="11" t="s">
        <v>50</v>
      </c>
      <c r="D31" s="12" t="s">
        <v>233</v>
      </c>
      <c r="E31" s="19">
        <v>204.60000000000002</v>
      </c>
      <c r="F31" s="13" t="s">
        <v>234</v>
      </c>
      <c r="G31" s="14"/>
      <c r="H31" s="20">
        <f t="shared" si="0"/>
        <v>0</v>
      </c>
    </row>
    <row r="32" spans="2:8" ht="56.25">
      <c r="B32" s="24" t="s">
        <v>49</v>
      </c>
      <c r="C32" s="11" t="s">
        <v>51</v>
      </c>
      <c r="D32" s="12" t="s">
        <v>235</v>
      </c>
      <c r="E32" s="19">
        <v>20.46</v>
      </c>
      <c r="F32" s="13" t="s">
        <v>236</v>
      </c>
      <c r="G32" s="14"/>
      <c r="H32" s="20">
        <f t="shared" si="0"/>
        <v>0</v>
      </c>
    </row>
    <row r="33" spans="2:8">
      <c r="B33" s="23" t="s">
        <v>52</v>
      </c>
      <c r="C33" s="30" t="s">
        <v>53</v>
      </c>
      <c r="D33" s="31"/>
      <c r="E33" s="31"/>
      <c r="F33" s="31"/>
      <c r="G33" s="32"/>
      <c r="H33" s="27">
        <f>SUM(H34:H37)</f>
        <v>0</v>
      </c>
    </row>
    <row r="34" spans="2:8">
      <c r="B34" s="25" t="s">
        <v>54</v>
      </c>
      <c r="C34" s="8" t="s">
        <v>55</v>
      </c>
      <c r="D34" s="7" t="s">
        <v>237</v>
      </c>
      <c r="E34" s="19">
        <v>70</v>
      </c>
      <c r="F34" s="9" t="s">
        <v>223</v>
      </c>
      <c r="G34" s="14"/>
      <c r="H34" s="22">
        <f t="shared" si="0"/>
        <v>0</v>
      </c>
    </row>
    <row r="35" spans="2:8" ht="45">
      <c r="B35" s="24" t="s">
        <v>56</v>
      </c>
      <c r="C35" s="11" t="s">
        <v>57</v>
      </c>
      <c r="D35" s="12" t="s">
        <v>238</v>
      </c>
      <c r="E35" s="19">
        <v>2.2000000000000002</v>
      </c>
      <c r="F35" s="13" t="s">
        <v>220</v>
      </c>
      <c r="G35" s="14"/>
      <c r="H35" s="20">
        <f t="shared" si="0"/>
        <v>0</v>
      </c>
    </row>
    <row r="36" spans="2:8" ht="45">
      <c r="B36" s="24" t="s">
        <v>58</v>
      </c>
      <c r="C36" s="11" t="s">
        <v>59</v>
      </c>
      <c r="D36" s="12" t="s">
        <v>239</v>
      </c>
      <c r="E36" s="19">
        <v>2.2400000000000002</v>
      </c>
      <c r="F36" s="13" t="s">
        <v>220</v>
      </c>
      <c r="G36" s="14"/>
      <c r="H36" s="20">
        <f t="shared" si="0"/>
        <v>0</v>
      </c>
    </row>
    <row r="37" spans="2:8" ht="67.5">
      <c r="B37" s="24" t="s">
        <v>60</v>
      </c>
      <c r="C37" s="11" t="s">
        <v>61</v>
      </c>
      <c r="D37" s="12" t="s">
        <v>240</v>
      </c>
      <c r="E37" s="19">
        <v>12.79</v>
      </c>
      <c r="F37" s="13" t="s">
        <v>220</v>
      </c>
      <c r="G37" s="14"/>
      <c r="H37" s="20">
        <f t="shared" si="0"/>
        <v>0</v>
      </c>
    </row>
    <row r="38" spans="2:8">
      <c r="B38" s="23" t="s">
        <v>301</v>
      </c>
      <c r="C38" s="30" t="s">
        <v>62</v>
      </c>
      <c r="D38" s="31"/>
      <c r="E38" s="31"/>
      <c r="F38" s="31"/>
      <c r="G38" s="32"/>
      <c r="H38" s="27">
        <f>SUM(H39:H41)</f>
        <v>0</v>
      </c>
    </row>
    <row r="39" spans="2:8" ht="67.5">
      <c r="B39" s="24" t="s">
        <v>304</v>
      </c>
      <c r="C39" s="11" t="s">
        <v>61</v>
      </c>
      <c r="D39" s="12" t="s">
        <v>240</v>
      </c>
      <c r="E39" s="19">
        <v>7.2</v>
      </c>
      <c r="F39" s="13" t="s">
        <v>220</v>
      </c>
      <c r="G39" s="14"/>
      <c r="H39" s="20">
        <f t="shared" si="0"/>
        <v>0</v>
      </c>
    </row>
    <row r="40" spans="2:8" ht="22.5">
      <c r="B40" s="24" t="s">
        <v>63</v>
      </c>
      <c r="C40" s="11" t="s">
        <v>65</v>
      </c>
      <c r="D40" s="12" t="s">
        <v>241</v>
      </c>
      <c r="E40" s="19">
        <v>123.65</v>
      </c>
      <c r="F40" s="13" t="s">
        <v>220</v>
      </c>
      <c r="G40" s="14"/>
      <c r="H40" s="20">
        <f t="shared" si="0"/>
        <v>0</v>
      </c>
    </row>
    <row r="41" spans="2:8" ht="56.25">
      <c r="B41" s="24" t="s">
        <v>64</v>
      </c>
      <c r="C41" s="11" t="s">
        <v>66</v>
      </c>
      <c r="D41" s="12" t="s">
        <v>242</v>
      </c>
      <c r="E41" s="19">
        <v>70.349999999999994</v>
      </c>
      <c r="F41" s="13" t="s">
        <v>211</v>
      </c>
      <c r="G41" s="14"/>
      <c r="H41" s="20">
        <f t="shared" si="0"/>
        <v>0</v>
      </c>
    </row>
    <row r="42" spans="2:8">
      <c r="B42" s="23" t="s">
        <v>67</v>
      </c>
      <c r="C42" s="30" t="s">
        <v>68</v>
      </c>
      <c r="D42" s="31"/>
      <c r="E42" s="31"/>
      <c r="F42" s="31"/>
      <c r="G42" s="32"/>
      <c r="H42" s="27">
        <f>SUM(H43:H44)</f>
        <v>0</v>
      </c>
    </row>
    <row r="43" spans="2:8" ht="67.5">
      <c r="B43" s="24" t="s">
        <v>69</v>
      </c>
      <c r="C43" s="11" t="s">
        <v>70</v>
      </c>
      <c r="D43" s="12" t="s">
        <v>243</v>
      </c>
      <c r="E43" s="19">
        <v>198.28</v>
      </c>
      <c r="F43" s="13" t="s">
        <v>211</v>
      </c>
      <c r="G43" s="14"/>
      <c r="H43" s="20">
        <f t="shared" si="0"/>
        <v>0</v>
      </c>
    </row>
    <row r="44" spans="2:8" ht="45">
      <c r="B44" s="24" t="s">
        <v>71</v>
      </c>
      <c r="C44" s="11" t="s">
        <v>72</v>
      </c>
      <c r="D44" s="12" t="s">
        <v>244</v>
      </c>
      <c r="E44" s="19">
        <v>468.65</v>
      </c>
      <c r="F44" s="13" t="s">
        <v>211</v>
      </c>
      <c r="G44" s="14"/>
      <c r="H44" s="20">
        <f t="shared" si="0"/>
        <v>0</v>
      </c>
    </row>
    <row r="45" spans="2:8">
      <c r="B45" s="23" t="s">
        <v>73</v>
      </c>
      <c r="C45" s="30" t="s">
        <v>74</v>
      </c>
      <c r="D45" s="31"/>
      <c r="E45" s="31"/>
      <c r="F45" s="31"/>
      <c r="G45" s="32"/>
      <c r="H45" s="27">
        <f>SUM(H46:H49)</f>
        <v>0</v>
      </c>
    </row>
    <row r="46" spans="2:8" ht="33.75">
      <c r="B46" s="24" t="s">
        <v>75</v>
      </c>
      <c r="C46" s="11" t="s">
        <v>76</v>
      </c>
      <c r="D46" s="12" t="s">
        <v>245</v>
      </c>
      <c r="E46" s="19">
        <v>68.739999999999995</v>
      </c>
      <c r="F46" s="13" t="s">
        <v>211</v>
      </c>
      <c r="G46" s="14"/>
      <c r="H46" s="20">
        <f t="shared" si="0"/>
        <v>0</v>
      </c>
    </row>
    <row r="47" spans="2:8" ht="45">
      <c r="B47" s="24" t="s">
        <v>77</v>
      </c>
      <c r="C47" s="11" t="s">
        <v>78</v>
      </c>
      <c r="D47" s="12" t="s">
        <v>246</v>
      </c>
      <c r="E47" s="19">
        <v>101.74</v>
      </c>
      <c r="F47" s="13" t="s">
        <v>247</v>
      </c>
      <c r="G47" s="14"/>
      <c r="H47" s="20">
        <f t="shared" si="0"/>
        <v>0</v>
      </c>
    </row>
    <row r="48" spans="2:8" ht="22.5">
      <c r="B48" s="24" t="s">
        <v>79</v>
      </c>
      <c r="C48" s="11" t="s">
        <v>80</v>
      </c>
      <c r="D48" s="12" t="s">
        <v>248</v>
      </c>
      <c r="E48" s="19">
        <v>101.74</v>
      </c>
      <c r="F48" s="13" t="s">
        <v>247</v>
      </c>
      <c r="G48" s="14"/>
      <c r="H48" s="20">
        <f t="shared" si="0"/>
        <v>0</v>
      </c>
    </row>
    <row r="49" spans="2:8" ht="45">
      <c r="B49" s="24" t="s">
        <v>81</v>
      </c>
      <c r="C49" s="11" t="s">
        <v>82</v>
      </c>
      <c r="D49" s="12" t="s">
        <v>249</v>
      </c>
      <c r="E49" s="19">
        <v>5.75</v>
      </c>
      <c r="F49" s="13" t="s">
        <v>220</v>
      </c>
      <c r="G49" s="14"/>
      <c r="H49" s="20">
        <f t="shared" si="0"/>
        <v>0</v>
      </c>
    </row>
    <row r="50" spans="2:8">
      <c r="B50" s="23" t="s">
        <v>83</v>
      </c>
      <c r="C50" s="30" t="s">
        <v>84</v>
      </c>
      <c r="D50" s="31"/>
      <c r="E50" s="31"/>
      <c r="F50" s="31"/>
      <c r="G50" s="32"/>
      <c r="H50" s="27">
        <f>SUM(H51:H57)</f>
        <v>0</v>
      </c>
    </row>
    <row r="51" spans="2:8" ht="33.75">
      <c r="B51" s="24" t="s">
        <v>85</v>
      </c>
      <c r="C51" s="11" t="s">
        <v>86</v>
      </c>
      <c r="D51" s="12" t="s">
        <v>250</v>
      </c>
      <c r="E51" s="19">
        <v>23.04</v>
      </c>
      <c r="F51" s="13" t="s">
        <v>211</v>
      </c>
      <c r="G51" s="14"/>
      <c r="H51" s="20">
        <f t="shared" si="0"/>
        <v>0</v>
      </c>
    </row>
    <row r="52" spans="2:8" ht="78.75">
      <c r="B52" s="24" t="s">
        <v>87</v>
      </c>
      <c r="C52" s="11" t="s">
        <v>88</v>
      </c>
      <c r="D52" s="12" t="s">
        <v>251</v>
      </c>
      <c r="E52" s="19">
        <v>23.04</v>
      </c>
      <c r="F52" s="13" t="s">
        <v>211</v>
      </c>
      <c r="G52" s="14"/>
      <c r="H52" s="20">
        <f t="shared" si="0"/>
        <v>0</v>
      </c>
    </row>
    <row r="53" spans="2:8" ht="56.25">
      <c r="B53" s="24" t="s">
        <v>89</v>
      </c>
      <c r="C53" s="11" t="s">
        <v>90</v>
      </c>
      <c r="D53" s="12" t="s">
        <v>252</v>
      </c>
      <c r="E53" s="19">
        <v>23.04</v>
      </c>
      <c r="F53" s="13" t="s">
        <v>211</v>
      </c>
      <c r="G53" s="14"/>
      <c r="H53" s="20">
        <f t="shared" si="0"/>
        <v>0</v>
      </c>
    </row>
    <row r="54" spans="2:8" ht="45">
      <c r="B54" s="24" t="s">
        <v>91</v>
      </c>
      <c r="C54" s="11" t="s">
        <v>92</v>
      </c>
      <c r="D54" s="12" t="s">
        <v>253</v>
      </c>
      <c r="E54" s="19">
        <v>72.08</v>
      </c>
      <c r="F54" s="13" t="s">
        <v>211</v>
      </c>
      <c r="G54" s="14"/>
      <c r="H54" s="20">
        <f t="shared" si="0"/>
        <v>0</v>
      </c>
    </row>
    <row r="55" spans="2:8" ht="45">
      <c r="B55" s="24" t="s">
        <v>93</v>
      </c>
      <c r="C55" s="11" t="s">
        <v>94</v>
      </c>
      <c r="D55" s="12" t="s">
        <v>254</v>
      </c>
      <c r="E55" s="19">
        <v>72.08</v>
      </c>
      <c r="F55" s="13" t="s">
        <v>211</v>
      </c>
      <c r="G55" s="14"/>
      <c r="H55" s="20">
        <f t="shared" si="0"/>
        <v>0</v>
      </c>
    </row>
    <row r="56" spans="2:8" ht="33.75">
      <c r="B56" s="24" t="s">
        <v>95</v>
      </c>
      <c r="C56" s="11" t="s">
        <v>96</v>
      </c>
      <c r="D56" s="12" t="s">
        <v>255</v>
      </c>
      <c r="E56" s="19">
        <v>72.08</v>
      </c>
      <c r="F56" s="13" t="s">
        <v>211</v>
      </c>
      <c r="G56" s="14"/>
      <c r="H56" s="20">
        <f t="shared" si="0"/>
        <v>0</v>
      </c>
    </row>
    <row r="57" spans="2:8" ht="22.5">
      <c r="B57" s="24" t="s">
        <v>97</v>
      </c>
      <c r="C57" s="11" t="s">
        <v>98</v>
      </c>
      <c r="D57" s="12" t="s">
        <v>256</v>
      </c>
      <c r="E57" s="19">
        <v>48.1</v>
      </c>
      <c r="F57" s="13" t="s">
        <v>223</v>
      </c>
      <c r="G57" s="14"/>
      <c r="H57" s="20">
        <f t="shared" si="0"/>
        <v>0</v>
      </c>
    </row>
    <row r="58" spans="2:8">
      <c r="B58" s="23" t="s">
        <v>99</v>
      </c>
      <c r="C58" s="30" t="s">
        <v>100</v>
      </c>
      <c r="D58" s="31"/>
      <c r="E58" s="31"/>
      <c r="F58" s="31"/>
      <c r="G58" s="32"/>
      <c r="H58" s="27">
        <f>SUM(H59:H62)</f>
        <v>0</v>
      </c>
    </row>
    <row r="59" spans="2:8" ht="33.75">
      <c r="B59" s="24" t="s">
        <v>101</v>
      </c>
      <c r="C59" s="11" t="s">
        <v>102</v>
      </c>
      <c r="D59" s="12" t="s">
        <v>257</v>
      </c>
      <c r="E59" s="19">
        <v>5.67</v>
      </c>
      <c r="F59" s="13" t="s">
        <v>211</v>
      </c>
      <c r="G59" s="14"/>
      <c r="H59" s="20">
        <f t="shared" si="0"/>
        <v>0</v>
      </c>
    </row>
    <row r="60" spans="2:8" ht="22.5">
      <c r="B60" s="24" t="s">
        <v>103</v>
      </c>
      <c r="C60" s="11" t="s">
        <v>104</v>
      </c>
      <c r="D60" s="12" t="s">
        <v>258</v>
      </c>
      <c r="E60" s="19">
        <v>4.08</v>
      </c>
      <c r="F60" s="13" t="s">
        <v>211</v>
      </c>
      <c r="G60" s="14"/>
      <c r="H60" s="20">
        <f t="shared" si="0"/>
        <v>0</v>
      </c>
    </row>
    <row r="61" spans="2:8" ht="45">
      <c r="B61" s="24" t="s">
        <v>305</v>
      </c>
      <c r="C61" s="11" t="s">
        <v>106</v>
      </c>
      <c r="D61" s="12" t="s">
        <v>259</v>
      </c>
      <c r="E61" s="19">
        <v>23.51</v>
      </c>
      <c r="F61" s="13" t="s">
        <v>211</v>
      </c>
      <c r="G61" s="14"/>
      <c r="H61" s="20">
        <f t="shared" si="0"/>
        <v>0</v>
      </c>
    </row>
    <row r="62" spans="2:8" ht="90">
      <c r="B62" s="24" t="s">
        <v>105</v>
      </c>
      <c r="C62" s="11" t="s">
        <v>107</v>
      </c>
      <c r="D62" s="12" t="s">
        <v>260</v>
      </c>
      <c r="E62" s="19">
        <v>2</v>
      </c>
      <c r="F62" s="13" t="s">
        <v>216</v>
      </c>
      <c r="G62" s="14"/>
      <c r="H62" s="20">
        <f t="shared" si="0"/>
        <v>0</v>
      </c>
    </row>
    <row r="63" spans="2:8">
      <c r="B63" s="23" t="s">
        <v>108</v>
      </c>
      <c r="C63" s="30" t="s">
        <v>109</v>
      </c>
      <c r="D63" s="31"/>
      <c r="E63" s="31"/>
      <c r="F63" s="31"/>
      <c r="G63" s="32"/>
      <c r="H63" s="27">
        <f>SUM(H64:H65)</f>
        <v>0</v>
      </c>
    </row>
    <row r="64" spans="2:8" ht="45">
      <c r="B64" s="24" t="s">
        <v>110</v>
      </c>
      <c r="C64" s="11" t="s">
        <v>111</v>
      </c>
      <c r="D64" s="12" t="s">
        <v>261</v>
      </c>
      <c r="E64" s="19">
        <v>15</v>
      </c>
      <c r="F64" s="13" t="s">
        <v>223</v>
      </c>
      <c r="G64" s="14"/>
      <c r="H64" s="20">
        <f t="shared" si="0"/>
        <v>0</v>
      </c>
    </row>
    <row r="65" spans="2:8" ht="22.5">
      <c r="B65" s="24" t="s">
        <v>112</v>
      </c>
      <c r="C65" s="11" t="s">
        <v>113</v>
      </c>
      <c r="D65" s="12" t="s">
        <v>262</v>
      </c>
      <c r="E65" s="19">
        <v>3</v>
      </c>
      <c r="F65" s="13" t="s">
        <v>216</v>
      </c>
      <c r="G65" s="14"/>
      <c r="H65" s="20">
        <f t="shared" si="0"/>
        <v>0</v>
      </c>
    </row>
    <row r="66" spans="2:8">
      <c r="B66" s="23" t="s">
        <v>114</v>
      </c>
      <c r="C66" s="30" t="s">
        <v>115</v>
      </c>
      <c r="D66" s="31"/>
      <c r="E66" s="31"/>
      <c r="F66" s="31"/>
      <c r="G66" s="32"/>
      <c r="H66" s="27">
        <f>SUM(H67:H107)</f>
        <v>0</v>
      </c>
    </row>
    <row r="67" spans="2:8" ht="33.75">
      <c r="B67" s="24" t="s">
        <v>116</v>
      </c>
      <c r="C67" s="11" t="s">
        <v>44</v>
      </c>
      <c r="D67" s="12" t="s">
        <v>230</v>
      </c>
      <c r="E67" s="19">
        <v>5</v>
      </c>
      <c r="F67" s="13" t="s">
        <v>220</v>
      </c>
      <c r="G67" s="14"/>
      <c r="H67" s="20">
        <f t="shared" si="0"/>
        <v>0</v>
      </c>
    </row>
    <row r="68" spans="2:8" ht="33.75">
      <c r="B68" s="24" t="s">
        <v>117</v>
      </c>
      <c r="C68" s="11" t="s">
        <v>46</v>
      </c>
      <c r="D68" s="12" t="s">
        <v>231</v>
      </c>
      <c r="E68" s="19">
        <v>5</v>
      </c>
      <c r="F68" s="13" t="s">
        <v>220</v>
      </c>
      <c r="G68" s="14"/>
      <c r="H68" s="20">
        <f t="shared" si="0"/>
        <v>0</v>
      </c>
    </row>
    <row r="69" spans="2:8" ht="45">
      <c r="B69" s="24" t="s">
        <v>118</v>
      </c>
      <c r="C69" s="11" t="s">
        <v>82</v>
      </c>
      <c r="D69" s="12" t="s">
        <v>249</v>
      </c>
      <c r="E69" s="19">
        <v>0.75</v>
      </c>
      <c r="F69" s="13" t="s">
        <v>220</v>
      </c>
      <c r="G69" s="14"/>
      <c r="H69" s="20">
        <f t="shared" si="0"/>
        <v>0</v>
      </c>
    </row>
    <row r="70" spans="2:8" ht="45">
      <c r="B70" s="24" t="s">
        <v>119</v>
      </c>
      <c r="C70" s="11" t="s">
        <v>120</v>
      </c>
      <c r="D70" s="12" t="s">
        <v>263</v>
      </c>
      <c r="E70" s="19">
        <v>1</v>
      </c>
      <c r="F70" s="13" t="s">
        <v>216</v>
      </c>
      <c r="G70" s="14"/>
      <c r="H70" s="20">
        <f t="shared" si="0"/>
        <v>0</v>
      </c>
    </row>
    <row r="71" spans="2:8" ht="45">
      <c r="B71" s="24" t="s">
        <v>121</v>
      </c>
      <c r="C71" s="11" t="s">
        <v>122</v>
      </c>
      <c r="D71" s="12" t="s">
        <v>264</v>
      </c>
      <c r="E71" s="19">
        <v>3150</v>
      </c>
      <c r="F71" s="13" t="s">
        <v>223</v>
      </c>
      <c r="G71" s="14"/>
      <c r="H71" s="20">
        <f t="shared" si="0"/>
        <v>0</v>
      </c>
    </row>
    <row r="72" spans="2:8" ht="45">
      <c r="B72" s="24" t="s">
        <v>123</v>
      </c>
      <c r="C72" s="11" t="s">
        <v>124</v>
      </c>
      <c r="D72" s="12" t="s">
        <v>265</v>
      </c>
      <c r="E72" s="19">
        <v>1050</v>
      </c>
      <c r="F72" s="13" t="s">
        <v>223</v>
      </c>
      <c r="G72" s="14"/>
      <c r="H72" s="20">
        <f t="shared" si="0"/>
        <v>0</v>
      </c>
    </row>
    <row r="73" spans="2:8" ht="22.5">
      <c r="B73" s="24" t="s">
        <v>125</v>
      </c>
      <c r="C73" s="11" t="s">
        <v>126</v>
      </c>
      <c r="D73" s="12" t="s">
        <v>266</v>
      </c>
      <c r="E73" s="19">
        <v>60</v>
      </c>
      <c r="F73" s="13" t="s">
        <v>223</v>
      </c>
      <c r="G73" s="14"/>
      <c r="H73" s="20">
        <f t="shared" si="0"/>
        <v>0</v>
      </c>
    </row>
    <row r="74" spans="2:8" ht="22.5">
      <c r="B74" s="24" t="s">
        <v>127</v>
      </c>
      <c r="C74" s="11" t="s">
        <v>128</v>
      </c>
      <c r="D74" s="12" t="s">
        <v>267</v>
      </c>
      <c r="E74" s="19">
        <v>15</v>
      </c>
      <c r="F74" s="13" t="s">
        <v>223</v>
      </c>
      <c r="G74" s="14"/>
      <c r="H74" s="20">
        <f t="shared" si="0"/>
        <v>0</v>
      </c>
    </row>
    <row r="75" spans="2:8" ht="22.5">
      <c r="B75" s="24" t="s">
        <v>129</v>
      </c>
      <c r="C75" s="11" t="s">
        <v>130</v>
      </c>
      <c r="D75" s="12" t="s">
        <v>268</v>
      </c>
      <c r="E75" s="19">
        <v>50</v>
      </c>
      <c r="F75" s="13" t="s">
        <v>223</v>
      </c>
      <c r="G75" s="14"/>
      <c r="H75" s="20">
        <f t="shared" si="0"/>
        <v>0</v>
      </c>
    </row>
    <row r="76" spans="2:8" ht="33.75">
      <c r="B76" s="24" t="s">
        <v>131</v>
      </c>
      <c r="C76" s="11" t="s">
        <v>132</v>
      </c>
      <c r="D76" s="12" t="s">
        <v>269</v>
      </c>
      <c r="E76" s="19">
        <v>12</v>
      </c>
      <c r="F76" s="13" t="s">
        <v>216</v>
      </c>
      <c r="G76" s="14"/>
      <c r="H76" s="20">
        <f t="shared" si="0"/>
        <v>0</v>
      </c>
    </row>
    <row r="77" spans="2:8" ht="22.5">
      <c r="B77" s="24" t="s">
        <v>133</v>
      </c>
      <c r="C77" s="11" t="s">
        <v>134</v>
      </c>
      <c r="D77" s="12" t="s">
        <v>270</v>
      </c>
      <c r="E77" s="19">
        <v>12</v>
      </c>
      <c r="F77" s="13" t="s">
        <v>216</v>
      </c>
      <c r="G77" s="14"/>
      <c r="H77" s="20">
        <f t="shared" si="0"/>
        <v>0</v>
      </c>
    </row>
    <row r="78" spans="2:8" ht="22.5">
      <c r="B78" s="24" t="s">
        <v>135</v>
      </c>
      <c r="C78" s="11" t="s">
        <v>136</v>
      </c>
      <c r="D78" s="12" t="s">
        <v>271</v>
      </c>
      <c r="E78" s="19">
        <v>4</v>
      </c>
      <c r="F78" s="13" t="s">
        <v>216</v>
      </c>
      <c r="G78" s="14"/>
      <c r="H78" s="20">
        <f t="shared" si="0"/>
        <v>0</v>
      </c>
    </row>
    <row r="79" spans="2:8" ht="22.5">
      <c r="B79" s="24" t="s">
        <v>137</v>
      </c>
      <c r="C79" s="11" t="s">
        <v>138</v>
      </c>
      <c r="D79" s="12" t="s">
        <v>272</v>
      </c>
      <c r="E79" s="19">
        <v>3</v>
      </c>
      <c r="F79" s="13" t="s">
        <v>216</v>
      </c>
      <c r="G79" s="14"/>
      <c r="H79" s="20">
        <f t="shared" ref="H79:H113" si="1">TRUNC(E79*G79,2)</f>
        <v>0</v>
      </c>
    </row>
    <row r="80" spans="2:8">
      <c r="B80" s="24" t="s">
        <v>139</v>
      </c>
      <c r="C80" s="11" t="s">
        <v>140</v>
      </c>
      <c r="D80" s="12" t="s">
        <v>273</v>
      </c>
      <c r="E80" s="19">
        <v>4</v>
      </c>
      <c r="F80" s="13" t="s">
        <v>223</v>
      </c>
      <c r="G80" s="14"/>
      <c r="H80" s="20">
        <f t="shared" si="1"/>
        <v>0</v>
      </c>
    </row>
    <row r="81" spans="2:8" ht="56.25">
      <c r="B81" s="24" t="s">
        <v>141</v>
      </c>
      <c r="C81" s="11" t="s">
        <v>142</v>
      </c>
      <c r="D81" s="12" t="s">
        <v>274</v>
      </c>
      <c r="E81" s="19">
        <v>20</v>
      </c>
      <c r="F81" s="13" t="s">
        <v>211</v>
      </c>
      <c r="G81" s="14"/>
      <c r="H81" s="20">
        <f t="shared" si="1"/>
        <v>0</v>
      </c>
    </row>
    <row r="82" spans="2:8" ht="22.5">
      <c r="B82" s="24" t="s">
        <v>143</v>
      </c>
      <c r="C82" s="11" t="s">
        <v>144</v>
      </c>
      <c r="D82" s="12" t="s">
        <v>275</v>
      </c>
      <c r="E82" s="19">
        <v>9</v>
      </c>
      <c r="F82" s="13" t="s">
        <v>216</v>
      </c>
      <c r="G82" s="14"/>
      <c r="H82" s="20">
        <f t="shared" si="1"/>
        <v>0</v>
      </c>
    </row>
    <row r="83" spans="2:8" ht="33.75">
      <c r="B83" s="24" t="s">
        <v>145</v>
      </c>
      <c r="C83" s="11" t="s">
        <v>146</v>
      </c>
      <c r="D83" s="12" t="s">
        <v>276</v>
      </c>
      <c r="E83" s="19">
        <v>50</v>
      </c>
      <c r="F83" s="13" t="s">
        <v>216</v>
      </c>
      <c r="G83" s="14"/>
      <c r="H83" s="20">
        <f t="shared" si="1"/>
        <v>0</v>
      </c>
    </row>
    <row r="84" spans="2:8" ht="33.75">
      <c r="B84" s="24" t="s">
        <v>147</v>
      </c>
      <c r="C84" s="11" t="s">
        <v>148</v>
      </c>
      <c r="D84" s="12" t="s">
        <v>277</v>
      </c>
      <c r="E84" s="19">
        <v>25</v>
      </c>
      <c r="F84" s="13" t="s">
        <v>216</v>
      </c>
      <c r="G84" s="14"/>
      <c r="H84" s="20">
        <f t="shared" si="1"/>
        <v>0</v>
      </c>
    </row>
    <row r="85" spans="2:8" ht="22.5">
      <c r="B85" s="24" t="s">
        <v>149</v>
      </c>
      <c r="C85" s="11" t="s">
        <v>150</v>
      </c>
      <c r="D85" s="12" t="s">
        <v>278</v>
      </c>
      <c r="E85" s="19">
        <v>15</v>
      </c>
      <c r="F85" s="13" t="s">
        <v>216</v>
      </c>
      <c r="G85" s="14"/>
      <c r="H85" s="20">
        <f t="shared" si="1"/>
        <v>0</v>
      </c>
    </row>
    <row r="86" spans="2:8" ht="22.5">
      <c r="B86" s="24" t="s">
        <v>151</v>
      </c>
      <c r="C86" s="11" t="s">
        <v>152</v>
      </c>
      <c r="D86" s="12" t="s">
        <v>279</v>
      </c>
      <c r="E86" s="19">
        <v>12</v>
      </c>
      <c r="F86" s="13" t="s">
        <v>216</v>
      </c>
      <c r="G86" s="14"/>
      <c r="H86" s="20">
        <f t="shared" si="1"/>
        <v>0</v>
      </c>
    </row>
    <row r="87" spans="2:8" ht="22.5">
      <c r="B87" s="24" t="s">
        <v>153</v>
      </c>
      <c r="C87" s="11" t="s">
        <v>154</v>
      </c>
      <c r="D87" s="12" t="s">
        <v>280</v>
      </c>
      <c r="E87" s="19">
        <v>50</v>
      </c>
      <c r="F87" s="13" t="s">
        <v>216</v>
      </c>
      <c r="G87" s="14"/>
      <c r="H87" s="20">
        <f t="shared" si="1"/>
        <v>0</v>
      </c>
    </row>
    <row r="88" spans="2:8" ht="22.5">
      <c r="B88" s="24" t="s">
        <v>155</v>
      </c>
      <c r="C88" s="11" t="s">
        <v>156</v>
      </c>
      <c r="D88" s="12" t="s">
        <v>281</v>
      </c>
      <c r="E88" s="19">
        <v>2</v>
      </c>
      <c r="F88" s="13" t="s">
        <v>216</v>
      </c>
      <c r="G88" s="14"/>
      <c r="H88" s="20">
        <f t="shared" si="1"/>
        <v>0</v>
      </c>
    </row>
    <row r="89" spans="2:8" ht="33.75">
      <c r="B89" s="24" t="s">
        <v>157</v>
      </c>
      <c r="C89" s="11" t="s">
        <v>158</v>
      </c>
      <c r="D89" s="12" t="s">
        <v>282</v>
      </c>
      <c r="E89" s="19">
        <v>2</v>
      </c>
      <c r="F89" s="13" t="s">
        <v>216</v>
      </c>
      <c r="G89" s="14"/>
      <c r="H89" s="20">
        <f t="shared" si="1"/>
        <v>0</v>
      </c>
    </row>
    <row r="90" spans="2:8" ht="22.5">
      <c r="B90" s="24" t="s">
        <v>159</v>
      </c>
      <c r="C90" s="11" t="s">
        <v>160</v>
      </c>
      <c r="D90" s="12" t="s">
        <v>283</v>
      </c>
      <c r="E90" s="19">
        <v>439.04</v>
      </c>
      <c r="F90" s="13" t="s">
        <v>247</v>
      </c>
      <c r="G90" s="14"/>
      <c r="H90" s="20">
        <f t="shared" si="1"/>
        <v>0</v>
      </c>
    </row>
    <row r="91" spans="2:8" ht="22.5">
      <c r="B91" s="24" t="s">
        <v>161</v>
      </c>
      <c r="C91" s="11" t="s">
        <v>162</v>
      </c>
      <c r="D91" s="12" t="s">
        <v>284</v>
      </c>
      <c r="E91" s="19">
        <v>1</v>
      </c>
      <c r="F91" s="13" t="s">
        <v>216</v>
      </c>
      <c r="G91" s="14"/>
      <c r="H91" s="20">
        <f t="shared" si="1"/>
        <v>0</v>
      </c>
    </row>
    <row r="92" spans="2:8" ht="22.5">
      <c r="B92" s="24" t="s">
        <v>163</v>
      </c>
      <c r="C92" s="11" t="s">
        <v>164</v>
      </c>
      <c r="D92" s="12" t="s">
        <v>285</v>
      </c>
      <c r="E92" s="19">
        <v>2</v>
      </c>
      <c r="F92" s="13" t="s">
        <v>216</v>
      </c>
      <c r="G92" s="14"/>
      <c r="H92" s="20">
        <f t="shared" si="1"/>
        <v>0</v>
      </c>
    </row>
    <row r="93" spans="2:8" ht="22.5">
      <c r="B93" s="24" t="s">
        <v>165</v>
      </c>
      <c r="C93" s="11" t="s">
        <v>166</v>
      </c>
      <c r="D93" s="12" t="s">
        <v>286</v>
      </c>
      <c r="E93" s="19">
        <v>1</v>
      </c>
      <c r="F93" s="13" t="s">
        <v>216</v>
      </c>
      <c r="G93" s="14"/>
      <c r="H93" s="20">
        <f t="shared" si="1"/>
        <v>0</v>
      </c>
    </row>
    <row r="94" spans="2:8" ht="45">
      <c r="B94" s="24" t="s">
        <v>167</v>
      </c>
      <c r="C94" s="11" t="s">
        <v>168</v>
      </c>
      <c r="D94" s="12" t="s">
        <v>287</v>
      </c>
      <c r="E94" s="19">
        <v>10</v>
      </c>
      <c r="F94" s="13" t="s">
        <v>216</v>
      </c>
      <c r="G94" s="14"/>
      <c r="H94" s="20">
        <f t="shared" si="1"/>
        <v>0</v>
      </c>
    </row>
    <row r="95" spans="2:8" ht="45">
      <c r="B95" s="24" t="s">
        <v>169</v>
      </c>
      <c r="C95" s="11" t="s">
        <v>170</v>
      </c>
      <c r="D95" s="12" t="s">
        <v>288</v>
      </c>
      <c r="E95" s="19">
        <v>34</v>
      </c>
      <c r="F95" s="13" t="s">
        <v>216</v>
      </c>
      <c r="G95" s="14"/>
      <c r="H95" s="20">
        <f t="shared" si="1"/>
        <v>0</v>
      </c>
    </row>
    <row r="96" spans="2:8" ht="33.75">
      <c r="B96" s="24" t="s">
        <v>171</v>
      </c>
      <c r="C96" s="11" t="s">
        <v>172</v>
      </c>
      <c r="D96" s="12" t="s">
        <v>289</v>
      </c>
      <c r="E96" s="19">
        <v>9.91</v>
      </c>
      <c r="F96" s="13" t="s">
        <v>223</v>
      </c>
      <c r="G96" s="14"/>
      <c r="H96" s="20">
        <f t="shared" si="1"/>
        <v>0</v>
      </c>
    </row>
    <row r="97" spans="2:8" ht="33.75">
      <c r="B97" s="24" t="s">
        <v>173</v>
      </c>
      <c r="C97" s="11" t="s">
        <v>174</v>
      </c>
      <c r="D97" s="12" t="s">
        <v>290</v>
      </c>
      <c r="E97" s="19">
        <v>28.67</v>
      </c>
      <c r="F97" s="13" t="s">
        <v>223</v>
      </c>
      <c r="G97" s="14"/>
      <c r="H97" s="20">
        <f t="shared" si="1"/>
        <v>0</v>
      </c>
    </row>
    <row r="98" spans="2:8" ht="33.75">
      <c r="B98" s="24" t="s">
        <v>175</v>
      </c>
      <c r="C98" s="11" t="s">
        <v>176</v>
      </c>
      <c r="D98" s="12" t="s">
        <v>291</v>
      </c>
      <c r="E98" s="19">
        <v>15</v>
      </c>
      <c r="F98" s="13" t="s">
        <v>223</v>
      </c>
      <c r="G98" s="14"/>
      <c r="H98" s="20">
        <f t="shared" si="1"/>
        <v>0</v>
      </c>
    </row>
    <row r="99" spans="2:8" ht="33.75">
      <c r="B99" s="24" t="s">
        <v>177</v>
      </c>
      <c r="C99" s="11" t="s">
        <v>44</v>
      </c>
      <c r="D99" s="12" t="s">
        <v>230</v>
      </c>
      <c r="E99" s="19">
        <v>82.8</v>
      </c>
      <c r="F99" s="13" t="s">
        <v>220</v>
      </c>
      <c r="G99" s="14"/>
      <c r="H99" s="20">
        <f t="shared" si="1"/>
        <v>0</v>
      </c>
    </row>
    <row r="100" spans="2:8" ht="33.75">
      <c r="B100" s="24" t="s">
        <v>178</v>
      </c>
      <c r="C100" s="11" t="s">
        <v>46</v>
      </c>
      <c r="D100" s="12" t="s">
        <v>231</v>
      </c>
      <c r="E100" s="19">
        <v>82.8</v>
      </c>
      <c r="F100" s="13" t="s">
        <v>220</v>
      </c>
      <c r="G100" s="14"/>
      <c r="H100" s="20">
        <f t="shared" si="1"/>
        <v>0</v>
      </c>
    </row>
    <row r="101" spans="2:8" ht="67.5">
      <c r="B101" s="24" t="s">
        <v>179</v>
      </c>
      <c r="C101" s="11" t="s">
        <v>180</v>
      </c>
      <c r="D101" s="12" t="s">
        <v>292</v>
      </c>
      <c r="E101" s="19">
        <v>60</v>
      </c>
      <c r="F101" s="13" t="s">
        <v>223</v>
      </c>
      <c r="G101" s="14"/>
      <c r="H101" s="20">
        <f t="shared" si="1"/>
        <v>0</v>
      </c>
    </row>
    <row r="102" spans="2:8" ht="45">
      <c r="B102" s="24" t="s">
        <v>181</v>
      </c>
      <c r="C102" s="11" t="s">
        <v>57</v>
      </c>
      <c r="D102" s="12" t="s">
        <v>238</v>
      </c>
      <c r="E102" s="19">
        <v>8.4</v>
      </c>
      <c r="F102" s="13" t="s">
        <v>220</v>
      </c>
      <c r="G102" s="14"/>
      <c r="H102" s="20">
        <f t="shared" si="1"/>
        <v>0</v>
      </c>
    </row>
    <row r="103" spans="2:8" ht="67.5">
      <c r="B103" s="24" t="s">
        <v>182</v>
      </c>
      <c r="C103" s="11" t="s">
        <v>183</v>
      </c>
      <c r="D103" s="12" t="s">
        <v>293</v>
      </c>
      <c r="E103" s="19">
        <v>3</v>
      </c>
      <c r="F103" s="13" t="s">
        <v>216</v>
      </c>
      <c r="G103" s="14"/>
      <c r="H103" s="20">
        <f t="shared" si="1"/>
        <v>0</v>
      </c>
    </row>
    <row r="104" spans="2:8" ht="33.75">
      <c r="B104" s="24" t="s">
        <v>184</v>
      </c>
      <c r="C104" s="11" t="s">
        <v>185</v>
      </c>
      <c r="D104" s="12" t="s">
        <v>294</v>
      </c>
      <c r="E104" s="19">
        <v>3</v>
      </c>
      <c r="F104" s="13" t="s">
        <v>216</v>
      </c>
      <c r="G104" s="14"/>
      <c r="H104" s="20">
        <f t="shared" si="1"/>
        <v>0</v>
      </c>
    </row>
    <row r="105" spans="2:8" ht="33.75">
      <c r="B105" s="24" t="s">
        <v>186</v>
      </c>
      <c r="C105" s="11" t="s">
        <v>187</v>
      </c>
      <c r="D105" s="12" t="s">
        <v>295</v>
      </c>
      <c r="E105" s="19">
        <v>4</v>
      </c>
      <c r="F105" s="13" t="s">
        <v>216</v>
      </c>
      <c r="G105" s="14"/>
      <c r="H105" s="20">
        <f t="shared" si="1"/>
        <v>0</v>
      </c>
    </row>
    <row r="106" spans="2:8" ht="56.25">
      <c r="B106" s="24" t="s">
        <v>188</v>
      </c>
      <c r="C106" s="11" t="s">
        <v>189</v>
      </c>
      <c r="D106" s="12" t="s">
        <v>296</v>
      </c>
      <c r="E106" s="19">
        <v>1</v>
      </c>
      <c r="F106" s="13" t="s">
        <v>216</v>
      </c>
      <c r="G106" s="14"/>
      <c r="H106" s="20">
        <f t="shared" si="1"/>
        <v>0</v>
      </c>
    </row>
    <row r="107" spans="2:8" ht="123.75">
      <c r="B107" s="24" t="s">
        <v>190</v>
      </c>
      <c r="C107" s="11" t="s">
        <v>192</v>
      </c>
      <c r="D107" s="12" t="s">
        <v>193</v>
      </c>
      <c r="E107" s="19">
        <v>1</v>
      </c>
      <c r="F107" s="13" t="s">
        <v>191</v>
      </c>
      <c r="G107" s="14"/>
      <c r="H107" s="20">
        <f t="shared" si="1"/>
        <v>0</v>
      </c>
    </row>
    <row r="108" spans="2:8">
      <c r="B108" s="23" t="s">
        <v>194</v>
      </c>
      <c r="C108" s="30" t="s">
        <v>195</v>
      </c>
      <c r="D108" s="31"/>
      <c r="E108" s="31"/>
      <c r="F108" s="31"/>
      <c r="G108" s="32"/>
      <c r="H108" s="27">
        <f>SUM(H109:H111)</f>
        <v>0</v>
      </c>
    </row>
    <row r="109" spans="2:8" ht="45">
      <c r="B109" s="24" t="s">
        <v>196</v>
      </c>
      <c r="C109" s="11" t="s">
        <v>197</v>
      </c>
      <c r="D109" s="12" t="s">
        <v>297</v>
      </c>
      <c r="E109" s="19">
        <v>468.65</v>
      </c>
      <c r="F109" s="13" t="s">
        <v>211</v>
      </c>
      <c r="G109" s="14"/>
      <c r="H109" s="20">
        <f t="shared" si="1"/>
        <v>0</v>
      </c>
    </row>
    <row r="110" spans="2:8" ht="33.75">
      <c r="B110" s="24" t="s">
        <v>198</v>
      </c>
      <c r="C110" s="11" t="s">
        <v>199</v>
      </c>
      <c r="D110" s="12" t="s">
        <v>298</v>
      </c>
      <c r="E110" s="19">
        <v>82.77</v>
      </c>
      <c r="F110" s="13" t="s">
        <v>211</v>
      </c>
      <c r="G110" s="14"/>
      <c r="H110" s="20">
        <f t="shared" si="1"/>
        <v>0</v>
      </c>
    </row>
    <row r="111" spans="2:8" ht="67.5">
      <c r="B111" s="24" t="s">
        <v>200</v>
      </c>
      <c r="C111" s="11" t="s">
        <v>201</v>
      </c>
      <c r="D111" s="12" t="s">
        <v>299</v>
      </c>
      <c r="E111" s="19">
        <v>468.65</v>
      </c>
      <c r="F111" s="13" t="s">
        <v>211</v>
      </c>
      <c r="G111" s="14"/>
      <c r="H111" s="20">
        <f t="shared" si="1"/>
        <v>0</v>
      </c>
    </row>
    <row r="112" spans="2:8">
      <c r="B112" s="23" t="s">
        <v>202</v>
      </c>
      <c r="C112" s="30" t="s">
        <v>306</v>
      </c>
      <c r="D112" s="31"/>
      <c r="E112" s="31"/>
      <c r="F112" s="31"/>
      <c r="G112" s="32"/>
      <c r="H112" s="26">
        <f>SUM(H113)</f>
        <v>0</v>
      </c>
    </row>
    <row r="113" spans="2:13">
      <c r="B113" s="24" t="s">
        <v>203</v>
      </c>
      <c r="C113" s="11" t="s">
        <v>204</v>
      </c>
      <c r="D113" s="12" t="s">
        <v>205</v>
      </c>
      <c r="E113" s="19">
        <v>100</v>
      </c>
      <c r="F113" s="13" t="s">
        <v>300</v>
      </c>
      <c r="G113" s="14"/>
      <c r="H113" s="20">
        <f t="shared" si="1"/>
        <v>0</v>
      </c>
    </row>
    <row r="114" spans="2:13">
      <c r="B114" s="15"/>
      <c r="C114" s="15"/>
      <c r="D114" s="15"/>
      <c r="E114" s="15"/>
      <c r="F114" s="36" t="s">
        <v>206</v>
      </c>
      <c r="G114" s="36"/>
      <c r="H114" s="21">
        <f>H13+H27+H33+H38+H42+H45+H50+H58+H63+H66+H108+H112</f>
        <v>0</v>
      </c>
    </row>
    <row r="115" spans="2:13" ht="13.5" thickBot="1">
      <c r="B115" s="10"/>
      <c r="F115" s="37" t="s">
        <v>302</v>
      </c>
      <c r="G115" s="37"/>
      <c r="H115" s="28">
        <f>H114*0</f>
        <v>0</v>
      </c>
    </row>
    <row r="116" spans="2:13" ht="13.5" thickBot="1">
      <c r="B116" s="10"/>
      <c r="F116" s="38" t="s">
        <v>207</v>
      </c>
      <c r="G116" s="39"/>
      <c r="H116" s="29">
        <f>H114+H115</f>
        <v>0</v>
      </c>
    </row>
    <row r="117" spans="2:13">
      <c r="G117" s="16"/>
      <c r="H117" s="17"/>
    </row>
    <row r="118" spans="2:13">
      <c r="G118" s="16"/>
      <c r="H118" s="17"/>
    </row>
    <row r="119" spans="2:13">
      <c r="G119" s="16"/>
      <c r="H119" s="18" t="s">
        <v>208</v>
      </c>
    </row>
    <row r="120" spans="2:13">
      <c r="G120" s="16"/>
      <c r="H120" s="18">
        <f>H114-H112</f>
        <v>0</v>
      </c>
    </row>
    <row r="121" spans="2:13">
      <c r="G121" s="16"/>
      <c r="H121" s="18">
        <f>H120*0.07/100</f>
        <v>0</v>
      </c>
    </row>
    <row r="126" spans="2:13">
      <c r="L126" s="37"/>
      <c r="M126" s="37"/>
    </row>
  </sheetData>
  <mergeCells count="19">
    <mergeCell ref="F114:G114"/>
    <mergeCell ref="F115:G115"/>
    <mergeCell ref="L126:M126"/>
    <mergeCell ref="F116:G116"/>
    <mergeCell ref="C112:G112"/>
    <mergeCell ref="G7:H7"/>
    <mergeCell ref="B11:F11"/>
    <mergeCell ref="B10:H10"/>
    <mergeCell ref="C45:G45"/>
    <mergeCell ref="C50:G50"/>
    <mergeCell ref="C58:G58"/>
    <mergeCell ref="C63:G63"/>
    <mergeCell ref="C66:G66"/>
    <mergeCell ref="C108:G108"/>
    <mergeCell ref="C13:G13"/>
    <mergeCell ref="C27:G27"/>
    <mergeCell ref="C33:G33"/>
    <mergeCell ref="C38:G38"/>
    <mergeCell ref="C42:G42"/>
  </mergeCells>
  <conditionalFormatting sqref="E14">
    <cfRule type="cellIs" dxfId="35" priority="49" stopIfTrue="1" operator="equal">
      <formula>"CÓD. INEXIST."</formula>
    </cfRule>
  </conditionalFormatting>
  <conditionalFormatting sqref="G14:H14">
    <cfRule type="cellIs" dxfId="34" priority="48" operator="equal">
      <formula>"INEXIST."</formula>
    </cfRule>
  </conditionalFormatting>
  <conditionalFormatting sqref="G15:H26">
    <cfRule type="cellIs" dxfId="33" priority="46" operator="equal">
      <formula>"INEXIST."</formula>
    </cfRule>
  </conditionalFormatting>
  <conditionalFormatting sqref="G28:H32">
    <cfRule type="cellIs" dxfId="32" priority="44" operator="equal">
      <formula>"INEXIST."</formula>
    </cfRule>
  </conditionalFormatting>
  <conditionalFormatting sqref="G35:H37">
    <cfRule type="cellIs" dxfId="31" priority="42" operator="equal">
      <formula>"INEXIST."</formula>
    </cfRule>
  </conditionalFormatting>
  <conditionalFormatting sqref="G39:H41">
    <cfRule type="cellIs" dxfId="30" priority="40" operator="equal">
      <formula>"INEXIST."</formula>
    </cfRule>
  </conditionalFormatting>
  <conditionalFormatting sqref="G43:H44">
    <cfRule type="cellIs" dxfId="29" priority="38" operator="equal">
      <formula>"INEXIST."</formula>
    </cfRule>
  </conditionalFormatting>
  <conditionalFormatting sqref="G46:H49">
    <cfRule type="cellIs" dxfId="28" priority="36" operator="equal">
      <formula>"INEXIST."</formula>
    </cfRule>
  </conditionalFormatting>
  <conditionalFormatting sqref="G51:H57">
    <cfRule type="cellIs" dxfId="27" priority="34" operator="equal">
      <formula>"INEXIST."</formula>
    </cfRule>
  </conditionalFormatting>
  <conditionalFormatting sqref="G59:H62">
    <cfRule type="cellIs" dxfId="26" priority="32" operator="equal">
      <formula>"INEXIST."</formula>
    </cfRule>
  </conditionalFormatting>
  <conditionalFormatting sqref="G64:H65">
    <cfRule type="cellIs" dxfId="25" priority="30" operator="equal">
      <formula>"INEXIST."</formula>
    </cfRule>
  </conditionalFormatting>
  <conditionalFormatting sqref="G67:H107">
    <cfRule type="cellIs" dxfId="24" priority="28" operator="equal">
      <formula>"INEXIST."</formula>
    </cfRule>
  </conditionalFormatting>
  <conditionalFormatting sqref="G109:H111">
    <cfRule type="cellIs" dxfId="23" priority="26" operator="equal">
      <formula>"INEXIST."</formula>
    </cfRule>
  </conditionalFormatting>
  <conditionalFormatting sqref="G113:H113">
    <cfRule type="cellIs" dxfId="22" priority="24" operator="equal">
      <formula>"INEXIST."</formula>
    </cfRule>
  </conditionalFormatting>
  <conditionalFormatting sqref="H119:H121">
    <cfRule type="cellIs" dxfId="21" priority="22" operator="equal">
      <formula>"INEXIST."</formula>
    </cfRule>
  </conditionalFormatting>
  <conditionalFormatting sqref="G34">
    <cfRule type="cellIs" dxfId="20" priority="21" operator="equal">
      <formula>"INEXIST."</formula>
    </cfRule>
  </conditionalFormatting>
  <conditionalFormatting sqref="E15:E23">
    <cfRule type="cellIs" dxfId="19" priority="20" stopIfTrue="1" operator="equal">
      <formula>"CÓD. INEXIST."</formula>
    </cfRule>
  </conditionalFormatting>
  <conditionalFormatting sqref="E24:E26">
    <cfRule type="cellIs" dxfId="18" priority="19" stopIfTrue="1" operator="equal">
      <formula>"CÓD. INEXIST."</formula>
    </cfRule>
  </conditionalFormatting>
  <conditionalFormatting sqref="E28:E31">
    <cfRule type="cellIs" dxfId="17" priority="18" stopIfTrue="1" operator="equal">
      <formula>"CÓD. INEXIST."</formula>
    </cfRule>
  </conditionalFormatting>
  <conditionalFormatting sqref="E32">
    <cfRule type="cellIs" dxfId="16" priority="17" stopIfTrue="1" operator="equal">
      <formula>"CÓD. INEXIST."</formula>
    </cfRule>
  </conditionalFormatting>
  <conditionalFormatting sqref="E34:E37">
    <cfRule type="cellIs" dxfId="15" priority="16" stopIfTrue="1" operator="equal">
      <formula>"CÓD. INEXIST."</formula>
    </cfRule>
  </conditionalFormatting>
  <conditionalFormatting sqref="E39:E41">
    <cfRule type="cellIs" dxfId="14" priority="15" stopIfTrue="1" operator="equal">
      <formula>"CÓD. INEXIST."</formula>
    </cfRule>
  </conditionalFormatting>
  <conditionalFormatting sqref="E43:E44">
    <cfRule type="cellIs" dxfId="13" priority="14" stopIfTrue="1" operator="equal">
      <formula>"CÓD. INEXIST."</formula>
    </cfRule>
  </conditionalFormatting>
  <conditionalFormatting sqref="E46:E49">
    <cfRule type="cellIs" dxfId="12" priority="13" stopIfTrue="1" operator="equal">
      <formula>"CÓD. INEXIST."</formula>
    </cfRule>
  </conditionalFormatting>
  <conditionalFormatting sqref="E51:E54">
    <cfRule type="cellIs" dxfId="11" priority="12" stopIfTrue="1" operator="equal">
      <formula>"CÓD. INEXIST."</formula>
    </cfRule>
  </conditionalFormatting>
  <conditionalFormatting sqref="E55:E57">
    <cfRule type="cellIs" dxfId="10" priority="11" stopIfTrue="1" operator="equal">
      <formula>"CÓD. INEXIST."</formula>
    </cfRule>
  </conditionalFormatting>
  <conditionalFormatting sqref="E59:E62">
    <cfRule type="cellIs" dxfId="9" priority="10" stopIfTrue="1" operator="equal">
      <formula>"CÓD. INEXIST."</formula>
    </cfRule>
  </conditionalFormatting>
  <conditionalFormatting sqref="E64:E65">
    <cfRule type="cellIs" dxfId="8" priority="9" stopIfTrue="1" operator="equal">
      <formula>"CÓD. INEXIST."</formula>
    </cfRule>
  </conditionalFormatting>
  <conditionalFormatting sqref="E67:E107">
    <cfRule type="cellIs" dxfId="7" priority="8" stopIfTrue="1" operator="equal">
      <formula>"CÓD. INEXIST."</formula>
    </cfRule>
  </conditionalFormatting>
  <conditionalFormatting sqref="E109">
    <cfRule type="cellIs" dxfId="6" priority="7" stopIfTrue="1" operator="equal">
      <formula>"CÓD. INEXIST."</formula>
    </cfRule>
  </conditionalFormatting>
  <conditionalFormatting sqref="E110">
    <cfRule type="cellIs" dxfId="5" priority="6" stopIfTrue="1" operator="equal">
      <formula>"CÓD. INEXIST."</formula>
    </cfRule>
  </conditionalFormatting>
  <conditionalFormatting sqref="E111">
    <cfRule type="cellIs" dxfId="4" priority="5" stopIfTrue="1" operator="equal">
      <formula>"CÓD. INEXIST."</formula>
    </cfRule>
  </conditionalFormatting>
  <conditionalFormatting sqref="E113">
    <cfRule type="cellIs" dxfId="3" priority="4" stopIfTrue="1" operator="equal">
      <formula>"CÓD. INEXIST."</formula>
    </cfRule>
  </conditionalFormatting>
  <conditionalFormatting sqref="H114">
    <cfRule type="cellIs" dxfId="2" priority="3" operator="equal">
      <formula>"INEXIST."</formula>
    </cfRule>
  </conditionalFormatting>
  <conditionalFormatting sqref="H115">
    <cfRule type="cellIs" dxfId="1" priority="2" operator="equal">
      <formula>"INEXIST."</formula>
    </cfRule>
  </conditionalFormatting>
  <conditionalFormatting sqref="H116">
    <cfRule type="cellIs" dxfId="0" priority="1" operator="equal">
      <formula>"INEXIST."</formula>
    </cfRule>
  </conditionalFormatting>
  <pageMargins left="0.51181102362204722" right="0.51181102362204722" top="0.78740157480314965" bottom="0.78740157480314965" header="0.31496062992125984" footer="0.31496062992125984"/>
  <pageSetup paperSize="9" scale="70" orientation="portrait" verticalDpi="0" r:id="rId1"/>
  <rowBreaks count="1" manualBreakCount="1">
    <brk id="65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 Sem Deson</vt:lpstr>
      <vt:lpstr>'Plan Sem Deson'!Area_de_impressao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Peixoto</dc:creator>
  <cp:lastModifiedBy>Uenf</cp:lastModifiedBy>
  <cp:lastPrinted>2024-07-02T18:45:40Z</cp:lastPrinted>
  <dcterms:created xsi:type="dcterms:W3CDTF">2024-06-28T14:23:25Z</dcterms:created>
  <dcterms:modified xsi:type="dcterms:W3CDTF">2024-07-02T18:45:44Z</dcterms:modified>
</cp:coreProperties>
</file>